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Kuliah\SKRIPSI\Yudisium\Archive\Data Mentah Pendukung\"/>
    </mc:Choice>
  </mc:AlternateContent>
  <xr:revisionPtr revIDLastSave="0" documentId="8_{FE266A41-2E42-428D-AE4F-6191F0EC7CC1}" xr6:coauthVersionLast="45" xr6:coauthVersionMax="45" xr10:uidLastSave="{00000000-0000-0000-0000-000000000000}"/>
  <bookViews>
    <workbookView xWindow="-120" yWindow="-120" windowWidth="20730" windowHeight="11160" activeTab="3" xr2:uid="{615A37B1-D90F-4270-AB66-C379EBB63BFA}"/>
  </bookViews>
  <sheets>
    <sheet name="Diagram Pareto" sheetId="1" r:id="rId1"/>
    <sheet name="CTQ" sheetId="5" r:id="rId2"/>
    <sheet name="Peta Kendali" sheetId="2" r:id="rId3"/>
    <sheet name="DPMO" sheetId="3" r:id="rId4"/>
  </sheets>
  <definedNames>
    <definedName name="_xlcn.WorksheetConnection_Sheet1J4N111" hidden="1">'Diagram Pareto'!$J$4:$N$10</definedName>
  </definedNames>
  <calcPr calcId="18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Range" name="Range" connection="WorksheetConnection_Sheet1!$J$4:$N$11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3" i="2" l="1"/>
  <c r="F24" i="2"/>
  <c r="F25" i="2"/>
  <c r="F26" i="2"/>
  <c r="F27" i="2"/>
  <c r="D28" i="2"/>
  <c r="E28" i="2"/>
  <c r="F28" i="2"/>
  <c r="F7" i="3" l="1"/>
  <c r="I7" i="3" s="1"/>
  <c r="K7" i="3" s="1"/>
  <c r="J8" i="3"/>
  <c r="J9" i="3"/>
  <c r="J10" i="3"/>
  <c r="J11" i="3"/>
  <c r="J12" i="3"/>
  <c r="J13" i="3"/>
  <c r="J14" i="3"/>
  <c r="J15" i="3"/>
  <c r="J16" i="3"/>
  <c r="J17" i="3"/>
  <c r="J18" i="3"/>
  <c r="J7" i="3"/>
  <c r="I9" i="3"/>
  <c r="K9" i="3" s="1"/>
  <c r="I13" i="3"/>
  <c r="K13" i="3" s="1"/>
  <c r="I17" i="3"/>
  <c r="K17" i="3" s="1"/>
  <c r="H8" i="3"/>
  <c r="H9" i="3"/>
  <c r="H10" i="3"/>
  <c r="H11" i="3"/>
  <c r="H12" i="3"/>
  <c r="H13" i="3"/>
  <c r="H14" i="3"/>
  <c r="H15" i="3"/>
  <c r="H16" i="3"/>
  <c r="H17" i="3"/>
  <c r="H18" i="3"/>
  <c r="H7" i="3"/>
  <c r="F8" i="3"/>
  <c r="I8" i="3" s="1"/>
  <c r="K8" i="3" s="1"/>
  <c r="F9" i="3"/>
  <c r="F10" i="3"/>
  <c r="I10" i="3" s="1"/>
  <c r="K10" i="3" s="1"/>
  <c r="F11" i="3"/>
  <c r="I11" i="3" s="1"/>
  <c r="K11" i="3" s="1"/>
  <c r="F12" i="3"/>
  <c r="I12" i="3" s="1"/>
  <c r="K12" i="3" s="1"/>
  <c r="F13" i="3"/>
  <c r="F14" i="3"/>
  <c r="I14" i="3" s="1"/>
  <c r="K14" i="3" s="1"/>
  <c r="F15" i="3"/>
  <c r="I15" i="3" s="1"/>
  <c r="K15" i="3" s="1"/>
  <c r="F16" i="3"/>
  <c r="I16" i="3" s="1"/>
  <c r="K16" i="3" s="1"/>
  <c r="F17" i="3"/>
  <c r="F18" i="3"/>
  <c r="I18" i="3" s="1"/>
  <c r="K18" i="3" s="1"/>
  <c r="L5" i="2"/>
  <c r="L6" i="2"/>
  <c r="L7" i="2"/>
  <c r="L8" i="2"/>
  <c r="L9" i="2"/>
  <c r="L10" i="2"/>
  <c r="L11" i="2"/>
  <c r="L12" i="2"/>
  <c r="L13" i="2"/>
  <c r="L14" i="2"/>
  <c r="L15" i="2"/>
  <c r="L4" i="2"/>
  <c r="J16" i="2"/>
  <c r="K16" i="2"/>
  <c r="E16" i="2"/>
  <c r="D16" i="2"/>
  <c r="F5" i="2"/>
  <c r="F6" i="2"/>
  <c r="F7" i="2"/>
  <c r="F8" i="2"/>
  <c r="F9" i="2"/>
  <c r="F10" i="2"/>
  <c r="F11" i="2"/>
  <c r="F12" i="2"/>
  <c r="F13" i="2"/>
  <c r="F14" i="2"/>
  <c r="F15" i="2"/>
  <c r="F4" i="2"/>
  <c r="K6" i="5"/>
  <c r="K7" i="5"/>
  <c r="L7" i="5" s="1"/>
  <c r="K8" i="5"/>
  <c r="L8" i="5" s="1"/>
  <c r="K9" i="5"/>
  <c r="K10" i="5"/>
  <c r="K11" i="5"/>
  <c r="L11" i="5" s="1"/>
  <c r="K12" i="5"/>
  <c r="K13" i="5"/>
  <c r="K14" i="5"/>
  <c r="K15" i="5"/>
  <c r="K16" i="5"/>
  <c r="K17" i="5"/>
  <c r="L9" i="5"/>
  <c r="L12" i="5"/>
  <c r="M4" i="2" l="1"/>
  <c r="M11" i="2"/>
  <c r="M7" i="2"/>
  <c r="M10" i="2"/>
  <c r="M6" i="2"/>
  <c r="L16" i="2"/>
  <c r="M9" i="2"/>
  <c r="M5" i="2"/>
  <c r="M8" i="2"/>
  <c r="L10" i="5"/>
  <c r="F16" i="2"/>
  <c r="J17" i="2"/>
  <c r="M15" i="2"/>
  <c r="M14" i="2"/>
  <c r="M13" i="2"/>
  <c r="M12" i="2"/>
  <c r="L6" i="5"/>
  <c r="L13" i="5"/>
  <c r="L14" i="5"/>
  <c r="L15" i="5"/>
  <c r="L16" i="5"/>
  <c r="L17" i="5"/>
  <c r="D14" i="1" l="1"/>
  <c r="E11" i="1" l="1"/>
  <c r="E8" i="1"/>
  <c r="E12" i="1"/>
  <c r="E9" i="1"/>
  <c r="E13" i="1"/>
  <c r="E10" i="1"/>
  <c r="E7" i="1"/>
  <c r="F7" i="1" s="1"/>
  <c r="F8" i="1" l="1"/>
  <c r="F9" i="1" s="1"/>
  <c r="F10" i="1" s="1"/>
  <c r="F11" i="1" s="1"/>
  <c r="F12" i="1" s="1"/>
  <c r="F13" i="1" s="1"/>
  <c r="J19" i="2"/>
  <c r="J18" i="2" l="1"/>
  <c r="E14" i="1" l="1"/>
  <c r="O4" i="2" l="1"/>
  <c r="O8" i="2"/>
  <c r="N5" i="2"/>
  <c r="N9" i="2"/>
  <c r="O5" i="2"/>
  <c r="O9" i="2"/>
  <c r="N6" i="2"/>
  <c r="N10" i="2"/>
  <c r="O6" i="2"/>
  <c r="O10" i="2"/>
  <c r="N7" i="2"/>
  <c r="O7" i="2"/>
  <c r="N4" i="2"/>
  <c r="N8" i="2"/>
  <c r="N12" i="2"/>
  <c r="N13" i="2"/>
  <c r="O13" i="2"/>
  <c r="O12" i="2"/>
  <c r="N14" i="2"/>
  <c r="O15" i="2"/>
  <c r="O14" i="2"/>
  <c r="N15" i="2"/>
  <c r="N11" i="2"/>
  <c r="O11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027930C-5C7F-4858-BEB0-DEA2C22B2928}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340E79F2-3790-4CAD-8E1B-2DDF54288D88}" name="WorksheetConnection_Sheet1!$J$4:$N$11" type="102" refreshedVersion="6" minRefreshableVersion="5">
    <extLst>
      <ext xmlns:x15="http://schemas.microsoft.com/office/spreadsheetml/2010/11/main" uri="{DE250136-89BD-433C-8126-D09CA5730AF9}">
        <x15:connection id="Range">
          <x15:rangePr sourceName="_xlcn.WorksheetConnection_Sheet1J4N111"/>
        </x15:connection>
      </ext>
    </extLst>
  </connection>
</connections>
</file>

<file path=xl/sharedStrings.xml><?xml version="1.0" encoding="utf-8"?>
<sst xmlns="http://schemas.openxmlformats.org/spreadsheetml/2006/main" count="137" uniqueCount="57">
  <si>
    <t>No</t>
  </si>
  <si>
    <t>Bulan ke-</t>
  </si>
  <si>
    <t>Februari</t>
  </si>
  <si>
    <t>Maret</t>
  </si>
  <si>
    <t>April</t>
  </si>
  <si>
    <t>Mei</t>
  </si>
  <si>
    <t>Juni</t>
  </si>
  <si>
    <t>Total</t>
  </si>
  <si>
    <r>
      <t xml:space="preserve">Jumlah </t>
    </r>
    <r>
      <rPr>
        <i/>
        <sz val="12"/>
        <color theme="1"/>
        <rFont val="Times New Roman"/>
        <family val="1"/>
      </rPr>
      <t>Defect</t>
    </r>
  </si>
  <si>
    <t>Bad Immers</t>
  </si>
  <si>
    <t>Semi Short</t>
  </si>
  <si>
    <t>False Turn</t>
  </si>
  <si>
    <t>Gagal PD</t>
  </si>
  <si>
    <t>Gagal TW</t>
  </si>
  <si>
    <t>-</t>
  </si>
  <si>
    <t>Jumlah Unit Prodksi</t>
  </si>
  <si>
    <t>%</t>
  </si>
  <si>
    <t>% KUMULATIF</t>
  </si>
  <si>
    <r>
      <t xml:space="preserve">Gagal </t>
    </r>
    <r>
      <rPr>
        <i/>
        <sz val="12"/>
        <color theme="1"/>
        <rFont val="Times New Roman"/>
        <family val="1"/>
      </rPr>
      <t>Resistance</t>
    </r>
  </si>
  <si>
    <r>
      <t xml:space="preserve">Gagal </t>
    </r>
    <r>
      <rPr>
        <i/>
        <sz val="12"/>
        <color theme="1"/>
        <rFont val="Times New Roman"/>
        <family val="1"/>
      </rPr>
      <t>Impulse</t>
    </r>
  </si>
  <si>
    <t>FREKUENSI (UNIT)</t>
  </si>
  <si>
    <t>JENIS KECACATAN</t>
  </si>
  <si>
    <t>NO</t>
  </si>
  <si>
    <t>Proporsi</t>
  </si>
  <si>
    <t>Presentase Kerusakan Trafomator (Proporsi)</t>
  </si>
  <si>
    <t>CL</t>
  </si>
  <si>
    <t>Central Line</t>
  </si>
  <si>
    <t>∑</t>
  </si>
  <si>
    <t>p bar</t>
  </si>
  <si>
    <t>1-p bar</t>
  </si>
  <si>
    <t>UCL</t>
  </si>
  <si>
    <t>LCL</t>
  </si>
  <si>
    <t>Rata-rata</t>
  </si>
  <si>
    <t>DPU</t>
  </si>
  <si>
    <t>DPO</t>
  </si>
  <si>
    <t>CTQ</t>
  </si>
  <si>
    <t>DPMO</t>
  </si>
  <si>
    <t>Sigma</t>
  </si>
  <si>
    <t>Defect</t>
  </si>
  <si>
    <t>RTY</t>
  </si>
  <si>
    <t>BULAN</t>
  </si>
  <si>
    <t>Total Produksi (unit)</t>
  </si>
  <si>
    <t>Total Kecacatan Produksi (unit)</t>
  </si>
  <si>
    <t>Jumlah Total Kecacatan</t>
  </si>
  <si>
    <t>% Kecacatan</t>
  </si>
  <si>
    <t>Juli</t>
  </si>
  <si>
    <t>Agustus</t>
  </si>
  <si>
    <t>September</t>
  </si>
  <si>
    <t>Oktober</t>
  </si>
  <si>
    <t>November</t>
  </si>
  <si>
    <t>Desember</t>
  </si>
  <si>
    <t>Januari</t>
  </si>
  <si>
    <r>
      <rPr>
        <sz val="12"/>
        <color theme="1"/>
        <rFont val="Times New Roman"/>
        <family val="1"/>
      </rPr>
      <t>Gagal</t>
    </r>
    <r>
      <rPr>
        <i/>
        <sz val="12"/>
        <color theme="1"/>
        <rFont val="Times New Roman"/>
        <family val="1"/>
      </rPr>
      <t xml:space="preserve"> Resistance</t>
    </r>
  </si>
  <si>
    <t>Jumlah Unit Produksi</t>
  </si>
  <si>
    <t>NILAI SIGMA</t>
  </si>
  <si>
    <t>Perhitungan CL, UCL dan LCL</t>
  </si>
  <si>
    <r>
      <t xml:space="preserve">Jenis dan Jumlah </t>
    </r>
    <r>
      <rPr>
        <i/>
        <sz val="18"/>
        <color theme="1"/>
        <rFont val="Times New Roman"/>
        <family val="1"/>
      </rPr>
      <t>Define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</si>
</sst>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10" x14ac:knownFonts="1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</font>
    <font>
      <sz val="16"/>
      <name val="Times New Roman"/>
      <family val="1"/>
    </font>
    <font>
      <sz val="11"/>
      <name val="Calibri"/>
      <family val="2"/>
      <charset val="1"/>
      <scheme val="minor"/>
    </font>
    <font>
      <sz val="18"/>
      <color theme="1"/>
      <name val="Times New Roman"/>
      <family val="1"/>
    </font>
    <font>
      <i/>
      <sz val="18"/>
      <color theme="1"/>
      <name val="Times New Roman"/>
      <family val="1"/>
    </font>
    <font>
      <sz val="18"/>
      <color theme="1"/>
      <name val="Calibri"/>
      <family val="2"/>
      <charset val="1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69">
    <xf numFmtId="0" fontId="0" fillId="0" borderId="0" xfId="0"/>
    <xf numFmtId="0" fontId="1" fillId="0" borderId="1" xfId="0" applyFont="1" applyBorder="1" applyAlignment="1">
      <alignment horizontal="center" vertical="center"/>
    </xf>
    <xf numFmtId="9" fontId="0" fillId="0" borderId="0" xfId="0" applyNumberFormat="1"/>
    <xf numFmtId="0" fontId="1" fillId="0" borderId="0" xfId="0" applyFont="1"/>
    <xf numFmtId="9" fontId="1" fillId="0" borderId="0" xfId="0" applyNumberFormat="1" applyFont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 vertical="center"/>
    </xf>
    <xf numFmtId="164" fontId="0" fillId="0" borderId="0" xfId="0" applyNumberFormat="1"/>
    <xf numFmtId="1" fontId="0" fillId="0" borderId="0" xfId="0" applyNumberFormat="1"/>
    <xf numFmtId="164" fontId="4" fillId="4" borderId="1" xfId="0" applyNumberFormat="1" applyFont="1" applyFill="1" applyBorder="1"/>
    <xf numFmtId="0" fontId="1" fillId="0" borderId="1" xfId="0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/>
    </xf>
    <xf numFmtId="9" fontId="4" fillId="0" borderId="1" xfId="1" applyFont="1" applyBorder="1" applyAlignment="1">
      <alignment horizontal="center"/>
    </xf>
    <xf numFmtId="9" fontId="4" fillId="0" borderId="1" xfId="0" applyNumberFormat="1" applyFont="1" applyBorder="1" applyAlignment="1">
      <alignment horizontal="center"/>
    </xf>
    <xf numFmtId="9" fontId="1" fillId="0" borderId="1" xfId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4" borderId="4" xfId="0" applyFont="1" applyFill="1" applyBorder="1" applyAlignment="1">
      <alignment horizontal="left"/>
    </xf>
    <xf numFmtId="0" fontId="1" fillId="4" borderId="4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0" xfId="0" applyBorder="1"/>
    <xf numFmtId="0" fontId="4" fillId="0" borderId="1" xfId="0" applyFont="1" applyFill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2" borderId="4" xfId="0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7" fillId="2" borderId="4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9" fillId="0" borderId="8" xfId="0" applyFont="1" applyFill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/>
    <xf numFmtId="9" fontId="1" fillId="0" borderId="0" xfId="0" applyNumberFormat="1" applyFont="1" applyBorder="1"/>
    <xf numFmtId="0" fontId="2" fillId="0" borderId="0" xfId="0" applyFont="1" applyBorder="1" applyAlignment="1">
      <alignment horizontal="center" vertical="center"/>
    </xf>
    <xf numFmtId="9" fontId="0" fillId="0" borderId="0" xfId="1" applyFont="1" applyBorder="1"/>
    <xf numFmtId="9" fontId="0" fillId="0" borderId="0" xfId="0" applyNumberFormat="1" applyBorder="1"/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Fill="1" applyBorder="1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1.xml"/><Relationship Id="rId5" Type="http://schemas.openxmlformats.org/officeDocument/2006/relationships/theme" Target="theme/theme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powerPivotData" Target="model/item.data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d-ID"/>
              <a:t>Diagram</a:t>
            </a:r>
            <a:r>
              <a:rPr lang="id-ID" baseline="0"/>
              <a:t> Pareto Jumlah Kecacatan</a:t>
            </a:r>
            <a:endParaRPr lang="id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 Pareto'!$D$6</c:f>
              <c:strCache>
                <c:ptCount val="1"/>
                <c:pt idx="0">
                  <c:v>FREKUENSI (UNIT)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 Pareto'!$C$7:$C$13</c:f>
              <c:strCache>
                <c:ptCount val="7"/>
                <c:pt idx="0">
                  <c:v>False Turn</c:v>
                </c:pt>
                <c:pt idx="1">
                  <c:v>Bad Immers</c:v>
                </c:pt>
                <c:pt idx="2">
                  <c:v>Gagal Resistance</c:v>
                </c:pt>
                <c:pt idx="3">
                  <c:v>Gagal Impulse</c:v>
                </c:pt>
                <c:pt idx="4">
                  <c:v>Gagal TW</c:v>
                </c:pt>
                <c:pt idx="5">
                  <c:v>Gagal PD</c:v>
                </c:pt>
                <c:pt idx="6">
                  <c:v>Semi Short</c:v>
                </c:pt>
              </c:strCache>
            </c:strRef>
          </c:cat>
          <c:val>
            <c:numRef>
              <c:f>'Diagram Pareto'!$D$7:$D$13</c:f>
              <c:numCache>
                <c:formatCode>General</c:formatCode>
                <c:ptCount val="7"/>
                <c:pt idx="0">
                  <c:v>36</c:v>
                </c:pt>
                <c:pt idx="1">
                  <c:v>25</c:v>
                </c:pt>
                <c:pt idx="2">
                  <c:v>21</c:v>
                </c:pt>
                <c:pt idx="3">
                  <c:v>17</c:v>
                </c:pt>
                <c:pt idx="4">
                  <c:v>17</c:v>
                </c:pt>
                <c:pt idx="5">
                  <c:v>9</c:v>
                </c:pt>
                <c:pt idx="6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30-4B1C-8F8B-7D970D67DC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42223520"/>
        <c:axId val="392082608"/>
      </c:barChart>
      <c:lineChart>
        <c:grouping val="standard"/>
        <c:varyColors val="0"/>
        <c:ser>
          <c:idx val="1"/>
          <c:order val="1"/>
          <c:tx>
            <c:strRef>
              <c:f>'Diagram Pareto'!$F$6</c:f>
              <c:strCache>
                <c:ptCount val="1"/>
                <c:pt idx="0">
                  <c:v>% KUMULATIF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'Diagram Pareto'!$C$7:$C$13</c:f>
              <c:strCache>
                <c:ptCount val="7"/>
                <c:pt idx="0">
                  <c:v>False Turn</c:v>
                </c:pt>
                <c:pt idx="1">
                  <c:v>Bad Immers</c:v>
                </c:pt>
                <c:pt idx="2">
                  <c:v>Gagal Resistance</c:v>
                </c:pt>
                <c:pt idx="3">
                  <c:v>Gagal Impulse</c:v>
                </c:pt>
                <c:pt idx="4">
                  <c:v>Gagal TW</c:v>
                </c:pt>
                <c:pt idx="5">
                  <c:v>Gagal PD</c:v>
                </c:pt>
                <c:pt idx="6">
                  <c:v>Semi Short</c:v>
                </c:pt>
              </c:strCache>
            </c:strRef>
          </c:cat>
          <c:val>
            <c:numRef>
              <c:f>'Diagram Pareto'!$F$7:$F$13</c:f>
              <c:numCache>
                <c:formatCode>0%</c:formatCode>
                <c:ptCount val="7"/>
                <c:pt idx="0">
                  <c:v>0.27067669172932329</c:v>
                </c:pt>
                <c:pt idx="1">
                  <c:v>0.45864661654135336</c:v>
                </c:pt>
                <c:pt idx="2">
                  <c:v>0.61654135338345861</c:v>
                </c:pt>
                <c:pt idx="3">
                  <c:v>0.744360902255639</c:v>
                </c:pt>
                <c:pt idx="4">
                  <c:v>0.8721804511278195</c:v>
                </c:pt>
                <c:pt idx="5">
                  <c:v>0.93984962406015038</c:v>
                </c:pt>
                <c:pt idx="6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30-4B1C-8F8B-7D970D67DC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9942688"/>
        <c:axId val="379208352"/>
      </c:lineChart>
      <c:catAx>
        <c:axId val="442223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392082608"/>
        <c:crosses val="autoZero"/>
        <c:auto val="1"/>
        <c:lblAlgn val="ctr"/>
        <c:lblOffset val="100"/>
        <c:noMultiLvlLbl val="0"/>
      </c:catAx>
      <c:valAx>
        <c:axId val="392082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42223520"/>
        <c:crosses val="autoZero"/>
        <c:crossBetween val="between"/>
      </c:valAx>
      <c:valAx>
        <c:axId val="379208352"/>
        <c:scaling>
          <c:orientation val="minMax"/>
          <c:max val="1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379942688"/>
        <c:crosses val="max"/>
        <c:crossBetween val="between"/>
      </c:valAx>
      <c:catAx>
        <c:axId val="3799426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792083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d-ID"/>
              <a:t>Grafik</a:t>
            </a:r>
            <a:r>
              <a:rPr lang="id-ID" baseline="0"/>
              <a:t> Peta P</a:t>
            </a:r>
            <a:endParaRPr lang="id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'Peta Kendali'!$L$3</c:f>
              <c:strCache>
                <c:ptCount val="1"/>
                <c:pt idx="0">
                  <c:v>Proporsi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'Peta Kendali'!$L$4:$L$15</c:f>
              <c:numCache>
                <c:formatCode>0.00000</c:formatCode>
                <c:ptCount val="12"/>
                <c:pt idx="0">
                  <c:v>0.30303030303030304</c:v>
                </c:pt>
                <c:pt idx="1">
                  <c:v>0.23333333333333334</c:v>
                </c:pt>
                <c:pt idx="2">
                  <c:v>0.2558139534883721</c:v>
                </c:pt>
                <c:pt idx="3">
                  <c:v>0.13725490196078433</c:v>
                </c:pt>
                <c:pt idx="4">
                  <c:v>0.11538461538461539</c:v>
                </c:pt>
                <c:pt idx="5">
                  <c:v>0.15942028985507245</c:v>
                </c:pt>
                <c:pt idx="6">
                  <c:v>0.18</c:v>
                </c:pt>
                <c:pt idx="7">
                  <c:v>0.20370370370370369</c:v>
                </c:pt>
                <c:pt idx="8">
                  <c:v>0.28125</c:v>
                </c:pt>
                <c:pt idx="9">
                  <c:v>0.31914893617021278</c:v>
                </c:pt>
                <c:pt idx="10">
                  <c:v>0.30508474576271188</c:v>
                </c:pt>
                <c:pt idx="11">
                  <c:v>0.18309859154929578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C3A-42CA-97B2-299AD34323C5}"/>
            </c:ext>
          </c:extLst>
        </c:ser>
        <c:ser>
          <c:idx val="1"/>
          <c:order val="1"/>
          <c:tx>
            <c:strRef>
              <c:f>'Peta Kendali'!$N$3</c:f>
              <c:strCache>
                <c:ptCount val="1"/>
                <c:pt idx="0">
                  <c:v>UCL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'Peta Kendali'!$N$4:$N$15</c:f>
              <c:numCache>
                <c:formatCode>0.0000</c:formatCode>
                <c:ptCount val="12"/>
                <c:pt idx="0">
                  <c:v>0.430290797289758</c:v>
                </c:pt>
                <c:pt idx="1">
                  <c:v>0.430290797289758</c:v>
                </c:pt>
                <c:pt idx="2">
                  <c:v>0.430290797289758</c:v>
                </c:pt>
                <c:pt idx="3">
                  <c:v>0.430290797289758</c:v>
                </c:pt>
                <c:pt idx="4">
                  <c:v>0.430290797289758</c:v>
                </c:pt>
                <c:pt idx="5">
                  <c:v>0.430290797289758</c:v>
                </c:pt>
                <c:pt idx="6">
                  <c:v>0.430290797289758</c:v>
                </c:pt>
                <c:pt idx="7">
                  <c:v>0.430290797289758</c:v>
                </c:pt>
                <c:pt idx="8">
                  <c:v>0.430290797289758</c:v>
                </c:pt>
                <c:pt idx="9">
                  <c:v>0.430290797289758</c:v>
                </c:pt>
                <c:pt idx="10" formatCode="General">
                  <c:v>0.430290797289758</c:v>
                </c:pt>
                <c:pt idx="11" formatCode="General">
                  <c:v>0.430290797289758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C3A-42CA-97B2-299AD34323C5}"/>
            </c:ext>
          </c:extLst>
        </c:ser>
        <c:ser>
          <c:idx val="2"/>
          <c:order val="2"/>
          <c:tx>
            <c:strRef>
              <c:f>'Peta Kendali'!$O$3</c:f>
              <c:strCache>
                <c:ptCount val="1"/>
                <c:pt idx="0">
                  <c:v>LCL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'Peta Kendali'!$O$4:$O$15</c:f>
              <c:numCache>
                <c:formatCode>0.0000</c:formatCode>
                <c:ptCount val="12"/>
                <c:pt idx="0">
                  <c:v>7.1610343394652609E-2</c:v>
                </c:pt>
                <c:pt idx="1">
                  <c:v>7.1610343394652609E-2</c:v>
                </c:pt>
                <c:pt idx="2">
                  <c:v>7.1610343394652609E-2</c:v>
                </c:pt>
                <c:pt idx="3">
                  <c:v>7.1610343394652609E-2</c:v>
                </c:pt>
                <c:pt idx="4">
                  <c:v>7.1610343394652609E-2</c:v>
                </c:pt>
                <c:pt idx="5">
                  <c:v>7.1610343394652609E-2</c:v>
                </c:pt>
                <c:pt idx="6">
                  <c:v>7.1610343394652609E-2</c:v>
                </c:pt>
                <c:pt idx="7">
                  <c:v>7.1610343394652609E-2</c:v>
                </c:pt>
                <c:pt idx="8">
                  <c:v>7.1610343394652609E-2</c:v>
                </c:pt>
                <c:pt idx="9">
                  <c:v>7.1610343394652609E-2</c:v>
                </c:pt>
                <c:pt idx="10" formatCode="General">
                  <c:v>7.1610343394652609E-2</c:v>
                </c:pt>
                <c:pt idx="11" formatCode="General">
                  <c:v>7.1610343394652609E-2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C3A-42CA-97B2-299AD34323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709312"/>
        <c:axId val="319651968"/>
      </c:lineChart>
      <c:catAx>
        <c:axId val="4467093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319651968"/>
        <c:crosses val="autoZero"/>
        <c:auto val="1"/>
        <c:lblAlgn val="ctr"/>
        <c:lblOffset val="100"/>
        <c:noMultiLvlLbl val="0"/>
      </c:catAx>
      <c:valAx>
        <c:axId val="319651968"/>
        <c:scaling>
          <c:orientation val="minMax"/>
          <c:max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46709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538162</xdr:colOff>
      <xdr:row>4</xdr:row>
      <xdr:rowOff>106362</xdr:rowOff>
    </xdr:from>
    <xdr:to>
      <xdr:col>10</xdr:col>
      <xdr:colOff>884237</xdr:colOff>
      <xdr:row>17</xdr:row>
      <xdr:rowOff>169862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FEDE225-123F-45DC-8EA0-52F2C1893E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357188</xdr:colOff>
      <xdr:row>4</xdr:row>
      <xdr:rowOff>15478</xdr:rowOff>
    </xdr:from>
    <xdr:to>
      <xdr:col>23</xdr:col>
      <xdr:colOff>71438</xdr:colOff>
      <xdr:row>17</xdr:row>
      <xdr:rowOff>127397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80690EA-276E-4417-8E60-9ACAC47C06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93EF6-FA50-4A49-8399-1239F405AA49}">
  <dimension ref="B1:P22"/>
  <sheetViews>
    <sheetView topLeftCell="A4" zoomScale="60" zoomScaleNormal="60" workbookViewId="0">
      <selection activeCell="P28" sqref="P27:S28"/>
    </sheetView>
  </sheetViews>
  <sheetFormatPr defaultRowHeight="15" x14ac:dyDescent="0.25"/>
  <cols>
    <col min="2" max="2" width="7" customWidth="1"/>
    <col min="3" max="3" width="23.7109375" bestFit="1" customWidth="1"/>
    <col min="4" max="4" width="20.7109375" customWidth="1"/>
    <col min="5" max="5" width="16.42578125" customWidth="1"/>
    <col min="6" max="6" width="18.42578125" bestFit="1" customWidth="1"/>
    <col min="8" max="8" width="5.28515625" customWidth="1"/>
    <col min="9" max="9" width="27.85546875" customWidth="1"/>
    <col min="10" max="10" width="20.85546875" bestFit="1" customWidth="1"/>
    <col min="11" max="11" width="14.140625" bestFit="1" customWidth="1"/>
    <col min="12" max="13" width="16.5703125" bestFit="1" customWidth="1"/>
  </cols>
  <sheetData>
    <row r="1" spans="2:16" x14ac:dyDescent="0.25"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</row>
    <row r="2" spans="2:16" x14ac:dyDescent="0.25">
      <c r="B2" s="68"/>
      <c r="C2" s="68"/>
      <c r="D2" s="68"/>
      <c r="E2" s="68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</row>
    <row r="3" spans="2:16" ht="29.25" customHeight="1" x14ac:dyDescent="0.25">
      <c r="B3" s="59"/>
      <c r="C3" s="59"/>
      <c r="D3" s="59"/>
      <c r="E3" s="59"/>
      <c r="F3" s="34"/>
      <c r="G3" s="34"/>
      <c r="H3" s="59"/>
      <c r="I3" s="59"/>
      <c r="J3" s="59"/>
      <c r="K3" s="59"/>
      <c r="L3" s="59"/>
      <c r="M3" s="59"/>
      <c r="N3" s="59"/>
      <c r="O3" s="59"/>
      <c r="P3" s="34"/>
    </row>
    <row r="4" spans="2:16" ht="15.75" x14ac:dyDescent="0.25">
      <c r="B4" s="59"/>
      <c r="C4" s="59"/>
      <c r="D4" s="59"/>
      <c r="E4" s="59"/>
      <c r="F4" s="34"/>
      <c r="G4" s="34"/>
      <c r="H4" s="59"/>
      <c r="I4" s="65"/>
      <c r="J4" s="59"/>
      <c r="K4" s="59"/>
      <c r="L4" s="59"/>
      <c r="M4" s="59"/>
      <c r="N4" s="59"/>
      <c r="O4" s="59"/>
      <c r="P4" s="34"/>
    </row>
    <row r="5" spans="2:16" ht="15.75" x14ac:dyDescent="0.25">
      <c r="B5" s="59"/>
      <c r="C5" s="59"/>
      <c r="D5" s="59"/>
      <c r="E5" s="59"/>
      <c r="F5" s="34"/>
      <c r="G5" s="34"/>
      <c r="H5" s="59"/>
      <c r="I5" s="65"/>
      <c r="J5" s="59"/>
      <c r="K5" s="59"/>
      <c r="L5" s="59"/>
      <c r="M5" s="59"/>
      <c r="N5" s="59"/>
      <c r="O5" s="59"/>
      <c r="P5" s="34"/>
    </row>
    <row r="6" spans="2:16" ht="15.75" x14ac:dyDescent="0.25">
      <c r="B6" s="5" t="s">
        <v>22</v>
      </c>
      <c r="C6" s="17" t="s">
        <v>21</v>
      </c>
      <c r="D6" s="17" t="s">
        <v>20</v>
      </c>
      <c r="E6" s="5" t="s">
        <v>16</v>
      </c>
      <c r="F6" s="18" t="s">
        <v>17</v>
      </c>
      <c r="G6" s="34"/>
      <c r="H6" s="59"/>
      <c r="I6" s="65"/>
      <c r="J6" s="59"/>
      <c r="K6" s="59"/>
      <c r="L6" s="59"/>
      <c r="M6" s="59"/>
      <c r="N6" s="59"/>
      <c r="O6" s="59"/>
      <c r="P6" s="34"/>
    </row>
    <row r="7" spans="2:16" ht="15.75" x14ac:dyDescent="0.25">
      <c r="B7" s="5">
        <v>1</v>
      </c>
      <c r="C7" s="6" t="s">
        <v>11</v>
      </c>
      <c r="D7" s="17">
        <v>36</v>
      </c>
      <c r="E7" s="19">
        <f>D7/$D$14</f>
        <v>0.27067669172932329</v>
      </c>
      <c r="F7" s="20">
        <f>E7</f>
        <v>0.27067669172932329</v>
      </c>
      <c r="G7" s="34"/>
      <c r="H7" s="59"/>
      <c r="I7" s="65"/>
      <c r="J7" s="59"/>
      <c r="K7" s="59"/>
      <c r="L7" s="59"/>
      <c r="M7" s="59"/>
      <c r="N7" s="59"/>
      <c r="O7" s="59"/>
      <c r="P7" s="34"/>
    </row>
    <row r="8" spans="2:16" ht="15.75" x14ac:dyDescent="0.25">
      <c r="B8" s="5">
        <v>2</v>
      </c>
      <c r="C8" s="6" t="s">
        <v>9</v>
      </c>
      <c r="D8" s="17">
        <v>25</v>
      </c>
      <c r="E8" s="19">
        <f>D8/$D$14</f>
        <v>0.18796992481203006</v>
      </c>
      <c r="F8" s="20">
        <f>F7+E8</f>
        <v>0.45864661654135336</v>
      </c>
      <c r="G8" s="34"/>
      <c r="H8" s="59"/>
      <c r="I8" s="65"/>
      <c r="J8" s="59"/>
      <c r="K8" s="59"/>
      <c r="L8" s="59"/>
      <c r="M8" s="59"/>
      <c r="N8" s="59"/>
      <c r="O8" s="59"/>
      <c r="P8" s="34"/>
    </row>
    <row r="9" spans="2:16" ht="15.75" x14ac:dyDescent="0.25">
      <c r="B9" s="5">
        <v>3</v>
      </c>
      <c r="C9" s="6" t="s">
        <v>52</v>
      </c>
      <c r="D9" s="17">
        <v>21</v>
      </c>
      <c r="E9" s="19">
        <f>D9/$D$14</f>
        <v>0.15789473684210525</v>
      </c>
      <c r="F9" s="20">
        <f t="shared" ref="F9:F13" si="0">F8+E9</f>
        <v>0.61654135338345861</v>
      </c>
      <c r="G9" s="34"/>
      <c r="H9" s="59"/>
      <c r="I9" s="65"/>
      <c r="J9" s="59"/>
      <c r="K9" s="59"/>
      <c r="L9" s="59"/>
      <c r="M9" s="59"/>
      <c r="N9" s="59"/>
      <c r="O9" s="59"/>
      <c r="P9" s="34"/>
    </row>
    <row r="10" spans="2:16" ht="15.75" x14ac:dyDescent="0.25">
      <c r="B10" s="5">
        <v>4</v>
      </c>
      <c r="C10" s="17" t="s">
        <v>19</v>
      </c>
      <c r="D10" s="17">
        <v>17</v>
      </c>
      <c r="E10" s="19">
        <f>D10/$D$14</f>
        <v>0.12781954887218044</v>
      </c>
      <c r="F10" s="20">
        <f t="shared" si="0"/>
        <v>0.744360902255639</v>
      </c>
      <c r="G10" s="34"/>
      <c r="H10" s="59"/>
      <c r="I10" s="67"/>
      <c r="J10" s="59"/>
      <c r="K10" s="59"/>
      <c r="L10" s="59"/>
      <c r="M10" s="59"/>
      <c r="N10" s="59"/>
      <c r="O10" s="59"/>
      <c r="P10" s="34"/>
    </row>
    <row r="11" spans="2:16" ht="15.75" x14ac:dyDescent="0.25">
      <c r="B11" s="5">
        <v>5</v>
      </c>
      <c r="C11" s="17" t="s">
        <v>13</v>
      </c>
      <c r="D11" s="17">
        <v>17</v>
      </c>
      <c r="E11" s="19">
        <f>D11/$D$14</f>
        <v>0.12781954887218044</v>
      </c>
      <c r="F11" s="20">
        <f t="shared" si="0"/>
        <v>0.8721804511278195</v>
      </c>
      <c r="G11" s="34"/>
      <c r="H11" s="66"/>
      <c r="I11" s="66"/>
      <c r="J11" s="59"/>
      <c r="K11" s="59"/>
      <c r="L11" s="59"/>
      <c r="M11" s="59"/>
      <c r="N11" s="59"/>
      <c r="O11" s="59"/>
      <c r="P11" s="34"/>
    </row>
    <row r="12" spans="2:16" ht="15.75" x14ac:dyDescent="0.25">
      <c r="B12" s="5">
        <v>6</v>
      </c>
      <c r="C12" s="17" t="s">
        <v>12</v>
      </c>
      <c r="D12" s="17">
        <v>9</v>
      </c>
      <c r="E12" s="19">
        <f>D12/$D$14</f>
        <v>6.7669172932330823E-2</v>
      </c>
      <c r="F12" s="20">
        <f t="shared" si="0"/>
        <v>0.93984962406015038</v>
      </c>
      <c r="G12" s="34"/>
      <c r="H12" s="34"/>
      <c r="I12" s="34"/>
      <c r="J12" s="34"/>
      <c r="K12" s="34"/>
      <c r="L12" s="34"/>
      <c r="M12" s="34"/>
      <c r="N12" s="34"/>
      <c r="O12" s="34"/>
      <c r="P12" s="34"/>
    </row>
    <row r="13" spans="2:16" ht="15.75" x14ac:dyDescent="0.25">
      <c r="B13" s="5">
        <v>7</v>
      </c>
      <c r="C13" s="6" t="s">
        <v>10</v>
      </c>
      <c r="D13" s="17">
        <v>8</v>
      </c>
      <c r="E13" s="19">
        <f>D13/$D$14</f>
        <v>6.0150375939849621E-2</v>
      </c>
      <c r="F13" s="20">
        <f t="shared" si="0"/>
        <v>1</v>
      </c>
      <c r="G13" s="34"/>
      <c r="H13" s="34"/>
      <c r="I13" s="34"/>
      <c r="J13" s="34"/>
      <c r="K13" s="34"/>
      <c r="L13" s="34"/>
      <c r="M13" s="34"/>
      <c r="N13" s="34"/>
      <c r="O13" s="34"/>
      <c r="P13" s="34"/>
    </row>
    <row r="14" spans="2:16" ht="15.75" x14ac:dyDescent="0.25">
      <c r="B14" s="9"/>
      <c r="C14" s="9"/>
      <c r="D14" s="9">
        <f>SUM(D7:D13)</f>
        <v>133</v>
      </c>
      <c r="E14" s="20">
        <f>SUM(E7:E13)</f>
        <v>1</v>
      </c>
      <c r="F14" s="9"/>
      <c r="I14" s="59"/>
      <c r="J14" s="59"/>
      <c r="K14" s="60"/>
      <c r="L14" s="61"/>
      <c r="M14" s="4"/>
    </row>
    <row r="15" spans="2:16" ht="15.75" x14ac:dyDescent="0.25">
      <c r="I15" s="62"/>
      <c r="J15" s="59"/>
      <c r="K15" s="63"/>
      <c r="L15" s="64"/>
    </row>
    <row r="16" spans="2:16" ht="15.75" x14ac:dyDescent="0.25">
      <c r="I16" s="62"/>
      <c r="J16" s="59"/>
      <c r="K16" s="63"/>
      <c r="L16" s="64"/>
    </row>
    <row r="17" spans="9:12" ht="15.75" x14ac:dyDescent="0.25">
      <c r="I17" s="62"/>
      <c r="J17" s="59"/>
      <c r="K17" s="63"/>
      <c r="L17" s="64"/>
    </row>
    <row r="18" spans="9:12" ht="15.75" x14ac:dyDescent="0.25">
      <c r="I18" s="59"/>
      <c r="J18" s="59"/>
      <c r="K18" s="63"/>
      <c r="L18" s="64"/>
    </row>
    <row r="19" spans="9:12" ht="15.75" x14ac:dyDescent="0.25">
      <c r="I19" s="59"/>
      <c r="J19" s="59"/>
      <c r="K19" s="63"/>
      <c r="L19" s="64"/>
    </row>
    <row r="20" spans="9:12" ht="15.75" x14ac:dyDescent="0.25">
      <c r="I20" s="59"/>
      <c r="J20" s="59"/>
      <c r="K20" s="63"/>
      <c r="L20" s="64"/>
    </row>
    <row r="21" spans="9:12" ht="15.75" x14ac:dyDescent="0.25">
      <c r="I21" s="62"/>
      <c r="J21" s="59"/>
      <c r="K21" s="63"/>
      <c r="L21" s="64"/>
    </row>
    <row r="22" spans="9:12" ht="15.75" x14ac:dyDescent="0.25">
      <c r="I22" s="3"/>
      <c r="J22" s="3"/>
      <c r="K22" s="2"/>
    </row>
  </sheetData>
  <mergeCells count="1">
    <mergeCell ref="H11:I1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4E8B7-B57E-4AD5-8232-2A24AF0A4CA7}">
  <dimension ref="B2:L21"/>
  <sheetViews>
    <sheetView zoomScale="60" zoomScaleNormal="60" workbookViewId="0">
      <selection activeCell="F11" sqref="F11"/>
    </sheetView>
  </sheetViews>
  <sheetFormatPr defaultRowHeight="15" x14ac:dyDescent="0.25"/>
  <cols>
    <col min="2" max="2" width="10.85546875" bestFit="1" customWidth="1"/>
    <col min="3" max="3" width="20.140625" bestFit="1" customWidth="1"/>
    <col min="4" max="4" width="14.28515625" bestFit="1" customWidth="1"/>
    <col min="5" max="5" width="16.7109375" bestFit="1" customWidth="1"/>
    <col min="6" max="7" width="11.85546875" bestFit="1" customWidth="1"/>
    <col min="8" max="8" width="9.42578125" bestFit="1" customWidth="1"/>
    <col min="9" max="9" width="10" bestFit="1" customWidth="1"/>
    <col min="10" max="10" width="12.85546875" bestFit="1" customWidth="1"/>
    <col min="11" max="11" width="22.140625" bestFit="1" customWidth="1"/>
    <col min="12" max="12" width="12.7109375" bestFit="1" customWidth="1"/>
  </cols>
  <sheetData>
    <row r="2" spans="2:12" ht="23.25" x14ac:dyDescent="0.35">
      <c r="B2" s="55" t="s">
        <v>56</v>
      </c>
      <c r="C2" s="56"/>
      <c r="D2" s="56"/>
      <c r="E2" s="56"/>
      <c r="F2" s="56"/>
      <c r="G2" s="56"/>
      <c r="H2" s="56"/>
      <c r="I2" s="56"/>
      <c r="J2" s="56"/>
      <c r="K2" s="56"/>
      <c r="L2" s="56"/>
    </row>
    <row r="3" spans="2:12" ht="23.25" x14ac:dyDescent="0.35">
      <c r="B3" s="57"/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2:12" ht="15.75" x14ac:dyDescent="0.25">
      <c r="B4" s="52" t="s">
        <v>40</v>
      </c>
      <c r="C4" s="52" t="s">
        <v>41</v>
      </c>
      <c r="D4" s="40" t="s">
        <v>42</v>
      </c>
      <c r="E4" s="54"/>
      <c r="F4" s="54"/>
      <c r="G4" s="54"/>
      <c r="H4" s="54"/>
      <c r="I4" s="54"/>
      <c r="J4" s="41"/>
      <c r="K4" s="23" t="s">
        <v>43</v>
      </c>
      <c r="L4" s="23" t="s">
        <v>44</v>
      </c>
    </row>
    <row r="5" spans="2:12" ht="15.75" x14ac:dyDescent="0.25">
      <c r="B5" s="53"/>
      <c r="C5" s="53"/>
      <c r="D5" s="23" t="s">
        <v>19</v>
      </c>
      <c r="E5" s="23" t="s">
        <v>18</v>
      </c>
      <c r="F5" s="6" t="s">
        <v>10</v>
      </c>
      <c r="G5" s="6" t="s">
        <v>11</v>
      </c>
      <c r="H5" s="23" t="s">
        <v>12</v>
      </c>
      <c r="I5" s="23" t="s">
        <v>13</v>
      </c>
      <c r="J5" s="6" t="s">
        <v>9</v>
      </c>
      <c r="K5" s="23"/>
      <c r="L5" s="23"/>
    </row>
    <row r="6" spans="2:12" ht="15.75" x14ac:dyDescent="0.25">
      <c r="B6" s="27" t="s">
        <v>45</v>
      </c>
      <c r="C6" s="27">
        <v>33</v>
      </c>
      <c r="D6" s="27">
        <v>2</v>
      </c>
      <c r="E6" s="27">
        <v>1</v>
      </c>
      <c r="F6" s="27">
        <v>1</v>
      </c>
      <c r="G6" s="27">
        <v>2</v>
      </c>
      <c r="H6" s="27" t="s">
        <v>14</v>
      </c>
      <c r="I6" s="27">
        <v>2</v>
      </c>
      <c r="J6" s="27">
        <v>2</v>
      </c>
      <c r="K6" s="27">
        <f t="shared" ref="K6:K17" si="0">SUM(D6:J6)</f>
        <v>10</v>
      </c>
      <c r="L6" s="21">
        <f t="shared" ref="L6:L12" si="1">K6/C6</f>
        <v>0.30303030303030304</v>
      </c>
    </row>
    <row r="7" spans="2:12" ht="15.75" x14ac:dyDescent="0.25">
      <c r="B7" s="27" t="s">
        <v>46</v>
      </c>
      <c r="C7" s="27">
        <v>60</v>
      </c>
      <c r="D7" s="27">
        <v>1</v>
      </c>
      <c r="E7" s="27">
        <v>2</v>
      </c>
      <c r="F7" s="27">
        <v>1</v>
      </c>
      <c r="G7" s="27">
        <v>3</v>
      </c>
      <c r="H7" s="27" t="s">
        <v>14</v>
      </c>
      <c r="I7" s="27">
        <v>3</v>
      </c>
      <c r="J7" s="27">
        <v>4</v>
      </c>
      <c r="K7" s="27">
        <f t="shared" si="0"/>
        <v>14</v>
      </c>
      <c r="L7" s="21">
        <f t="shared" si="1"/>
        <v>0.23333333333333334</v>
      </c>
    </row>
    <row r="8" spans="2:12" ht="15.75" x14ac:dyDescent="0.25">
      <c r="B8" s="27" t="s">
        <v>47</v>
      </c>
      <c r="C8" s="27">
        <v>43</v>
      </c>
      <c r="D8" s="27">
        <v>1</v>
      </c>
      <c r="E8" s="27">
        <v>2</v>
      </c>
      <c r="F8" s="27" t="s">
        <v>14</v>
      </c>
      <c r="G8" s="27">
        <v>3</v>
      </c>
      <c r="H8" s="27">
        <v>2</v>
      </c>
      <c r="I8" s="27" t="s">
        <v>14</v>
      </c>
      <c r="J8" s="27">
        <v>3</v>
      </c>
      <c r="K8" s="27">
        <f t="shared" si="0"/>
        <v>11</v>
      </c>
      <c r="L8" s="21">
        <f t="shared" si="1"/>
        <v>0.2558139534883721</v>
      </c>
    </row>
    <row r="9" spans="2:12" ht="15.75" x14ac:dyDescent="0.25">
      <c r="B9" s="7" t="s">
        <v>48</v>
      </c>
      <c r="C9" s="27">
        <v>51</v>
      </c>
      <c r="D9" s="27" t="s">
        <v>14</v>
      </c>
      <c r="E9" s="27" t="s">
        <v>14</v>
      </c>
      <c r="F9" s="27" t="s">
        <v>14</v>
      </c>
      <c r="G9" s="27">
        <v>4</v>
      </c>
      <c r="H9" s="27">
        <v>1</v>
      </c>
      <c r="I9" s="27">
        <v>1</v>
      </c>
      <c r="J9" s="27">
        <v>1</v>
      </c>
      <c r="K9" s="7">
        <f t="shared" si="0"/>
        <v>7</v>
      </c>
      <c r="L9" s="21">
        <f t="shared" si="1"/>
        <v>0.13725490196078433</v>
      </c>
    </row>
    <row r="10" spans="2:12" ht="15.75" x14ac:dyDescent="0.25">
      <c r="B10" s="27" t="s">
        <v>49</v>
      </c>
      <c r="C10" s="27">
        <v>78</v>
      </c>
      <c r="D10" s="27" t="s">
        <v>14</v>
      </c>
      <c r="E10" s="27">
        <v>1</v>
      </c>
      <c r="F10" s="27" t="s">
        <v>14</v>
      </c>
      <c r="G10" s="27">
        <v>3</v>
      </c>
      <c r="H10" s="27" t="s">
        <v>14</v>
      </c>
      <c r="I10" s="27">
        <v>2</v>
      </c>
      <c r="J10" s="27">
        <v>3</v>
      </c>
      <c r="K10" s="27">
        <f t="shared" si="0"/>
        <v>9</v>
      </c>
      <c r="L10" s="21">
        <f t="shared" si="1"/>
        <v>0.11538461538461539</v>
      </c>
    </row>
    <row r="11" spans="2:12" ht="15.75" x14ac:dyDescent="0.25">
      <c r="B11" s="27" t="s">
        <v>50</v>
      </c>
      <c r="C11" s="27">
        <v>69</v>
      </c>
      <c r="D11" s="27">
        <v>2</v>
      </c>
      <c r="E11" s="27">
        <v>1</v>
      </c>
      <c r="F11" s="27">
        <v>3</v>
      </c>
      <c r="G11" s="27">
        <v>2</v>
      </c>
      <c r="H11" s="27" t="s">
        <v>14</v>
      </c>
      <c r="I11" s="27">
        <v>1</v>
      </c>
      <c r="J11" s="27">
        <v>2</v>
      </c>
      <c r="K11" s="27">
        <f t="shared" si="0"/>
        <v>11</v>
      </c>
      <c r="L11" s="21">
        <f t="shared" si="1"/>
        <v>0.15942028985507245</v>
      </c>
    </row>
    <row r="12" spans="2:12" ht="15.75" x14ac:dyDescent="0.25">
      <c r="B12" s="27" t="s">
        <v>51</v>
      </c>
      <c r="C12" s="27">
        <v>50</v>
      </c>
      <c r="D12" s="27">
        <v>2</v>
      </c>
      <c r="E12" s="27">
        <v>4</v>
      </c>
      <c r="F12" s="27" t="s">
        <v>14</v>
      </c>
      <c r="G12" s="27">
        <v>1</v>
      </c>
      <c r="H12" s="27" t="s">
        <v>14</v>
      </c>
      <c r="I12" s="27">
        <v>1</v>
      </c>
      <c r="J12" s="27">
        <v>1</v>
      </c>
      <c r="K12" s="27">
        <f t="shared" si="0"/>
        <v>9</v>
      </c>
      <c r="L12" s="21">
        <f t="shared" si="1"/>
        <v>0.18</v>
      </c>
    </row>
    <row r="13" spans="2:12" ht="15.75" x14ac:dyDescent="0.25">
      <c r="B13" s="23" t="s">
        <v>2</v>
      </c>
      <c r="C13" s="23">
        <v>54</v>
      </c>
      <c r="D13" s="23">
        <v>4</v>
      </c>
      <c r="E13" s="23">
        <v>2</v>
      </c>
      <c r="F13" s="23" t="s">
        <v>14</v>
      </c>
      <c r="G13" s="23">
        <v>2</v>
      </c>
      <c r="H13" s="23">
        <v>1</v>
      </c>
      <c r="I13" s="23">
        <v>1</v>
      </c>
      <c r="J13" s="23">
        <v>1</v>
      </c>
      <c r="K13" s="23">
        <f t="shared" si="0"/>
        <v>11</v>
      </c>
      <c r="L13" s="21">
        <f>K13/C13</f>
        <v>0.20370370370370369</v>
      </c>
    </row>
    <row r="14" spans="2:12" ht="15.75" x14ac:dyDescent="0.25">
      <c r="B14" s="23" t="s">
        <v>3</v>
      </c>
      <c r="C14" s="23">
        <v>32</v>
      </c>
      <c r="D14" s="23">
        <v>2</v>
      </c>
      <c r="E14" s="23">
        <v>1</v>
      </c>
      <c r="F14" s="23">
        <v>2</v>
      </c>
      <c r="G14" s="23" t="s">
        <v>14</v>
      </c>
      <c r="H14" s="23" t="s">
        <v>14</v>
      </c>
      <c r="I14" s="23">
        <v>2</v>
      </c>
      <c r="J14" s="23">
        <v>2</v>
      </c>
      <c r="K14" s="23">
        <f t="shared" si="0"/>
        <v>9</v>
      </c>
      <c r="L14" s="21">
        <f t="shared" ref="L14:L17" si="2">K14/C14</f>
        <v>0.28125</v>
      </c>
    </row>
    <row r="15" spans="2:12" ht="15.75" x14ac:dyDescent="0.25">
      <c r="B15" s="22" t="s">
        <v>4</v>
      </c>
      <c r="C15" s="22">
        <v>47</v>
      </c>
      <c r="D15" s="22">
        <v>2</v>
      </c>
      <c r="E15" s="22" t="s">
        <v>14</v>
      </c>
      <c r="F15" s="22" t="s">
        <v>14</v>
      </c>
      <c r="G15" s="22">
        <v>5</v>
      </c>
      <c r="H15" s="22">
        <v>2</v>
      </c>
      <c r="I15" s="22">
        <v>2</v>
      </c>
      <c r="J15" s="22">
        <v>4</v>
      </c>
      <c r="K15" s="22">
        <f t="shared" si="0"/>
        <v>15</v>
      </c>
      <c r="L15" s="21">
        <f t="shared" si="2"/>
        <v>0.31914893617021278</v>
      </c>
    </row>
    <row r="16" spans="2:12" ht="15.75" x14ac:dyDescent="0.25">
      <c r="B16" s="22" t="s">
        <v>5</v>
      </c>
      <c r="C16" s="22">
        <v>59</v>
      </c>
      <c r="D16" s="22">
        <v>1</v>
      </c>
      <c r="E16" s="22">
        <v>5</v>
      </c>
      <c r="F16" s="22">
        <v>1</v>
      </c>
      <c r="G16" s="22">
        <v>4</v>
      </c>
      <c r="H16" s="22">
        <v>3</v>
      </c>
      <c r="I16" s="22">
        <v>1</v>
      </c>
      <c r="J16" s="22">
        <v>3</v>
      </c>
      <c r="K16" s="22">
        <f t="shared" si="0"/>
        <v>18</v>
      </c>
      <c r="L16" s="21">
        <f t="shared" si="2"/>
        <v>0.30508474576271188</v>
      </c>
    </row>
    <row r="17" spans="2:12" ht="15.75" x14ac:dyDescent="0.25">
      <c r="B17" s="22" t="s">
        <v>6</v>
      </c>
      <c r="C17" s="22">
        <v>71</v>
      </c>
      <c r="D17" s="22" t="s">
        <v>14</v>
      </c>
      <c r="E17" s="22">
        <v>2</v>
      </c>
      <c r="F17" s="22" t="s">
        <v>14</v>
      </c>
      <c r="G17" s="22">
        <v>9</v>
      </c>
      <c r="H17" s="22" t="s">
        <v>14</v>
      </c>
      <c r="I17" s="22">
        <v>1</v>
      </c>
      <c r="J17" s="22">
        <v>1</v>
      </c>
      <c r="K17" s="22">
        <f t="shared" si="0"/>
        <v>13</v>
      </c>
      <c r="L17" s="21">
        <f t="shared" si="2"/>
        <v>0.18309859154929578</v>
      </c>
    </row>
    <row r="21" spans="2:12" ht="15.75" x14ac:dyDescent="0.25">
      <c r="K21" s="13"/>
    </row>
  </sheetData>
  <mergeCells count="4">
    <mergeCell ref="C4:C5"/>
    <mergeCell ref="B4:B5"/>
    <mergeCell ref="D4:J4"/>
    <mergeCell ref="B2:L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B82C9-0505-4481-933E-F7060F831BEB}">
  <dimension ref="B2:V28"/>
  <sheetViews>
    <sheetView zoomScale="80" zoomScaleNormal="80" workbookViewId="0">
      <selection activeCell="Q24" sqref="Q24"/>
    </sheetView>
  </sheetViews>
  <sheetFormatPr defaultRowHeight="15" x14ac:dyDescent="0.25"/>
  <cols>
    <col min="2" max="2" width="3.85546875" bestFit="1" customWidth="1"/>
    <col min="3" max="3" width="11.28515625" bestFit="1" customWidth="1"/>
    <col min="4" max="4" width="18.5703125" bestFit="1" customWidth="1"/>
    <col min="5" max="5" width="14" bestFit="1" customWidth="1"/>
    <col min="8" max="8" width="3.85546875" bestFit="1" customWidth="1"/>
    <col min="9" max="9" width="11.28515625" bestFit="1" customWidth="1"/>
    <col min="10" max="10" width="20.5703125" bestFit="1" customWidth="1"/>
    <col min="11" max="11" width="8" bestFit="1" customWidth="1"/>
    <col min="12" max="12" width="9.28515625" bestFit="1" customWidth="1"/>
    <col min="13" max="15" width="7.28515625" bestFit="1" customWidth="1"/>
  </cols>
  <sheetData>
    <row r="2" spans="2:22" ht="15.75" x14ac:dyDescent="0.25">
      <c r="B2" s="44" t="s">
        <v>24</v>
      </c>
      <c r="C2" s="45"/>
      <c r="D2" s="45"/>
      <c r="E2" s="45"/>
      <c r="F2" s="45"/>
      <c r="H2" s="49" t="s">
        <v>55</v>
      </c>
      <c r="I2" s="42"/>
      <c r="J2" s="42"/>
      <c r="K2" s="42"/>
      <c r="L2" s="42"/>
      <c r="M2" s="42"/>
      <c r="N2" s="42"/>
      <c r="O2" s="42"/>
    </row>
    <row r="3" spans="2:22" ht="15.75" x14ac:dyDescent="0.25">
      <c r="B3" s="22" t="s">
        <v>0</v>
      </c>
      <c r="C3" s="22" t="s">
        <v>1</v>
      </c>
      <c r="D3" s="22" t="s">
        <v>15</v>
      </c>
      <c r="E3" s="22" t="s">
        <v>8</v>
      </c>
      <c r="F3" s="7" t="s">
        <v>23</v>
      </c>
      <c r="H3" s="7" t="s">
        <v>0</v>
      </c>
      <c r="I3" s="7" t="s">
        <v>1</v>
      </c>
      <c r="J3" s="7" t="s">
        <v>15</v>
      </c>
      <c r="K3" s="10" t="s">
        <v>38</v>
      </c>
      <c r="L3" s="7" t="s">
        <v>23</v>
      </c>
      <c r="M3" s="7" t="s">
        <v>25</v>
      </c>
      <c r="N3" s="7" t="s">
        <v>30</v>
      </c>
      <c r="O3" s="7" t="s">
        <v>31</v>
      </c>
    </row>
    <row r="4" spans="2:22" ht="15.75" x14ac:dyDescent="0.25">
      <c r="B4" s="22">
        <v>1</v>
      </c>
      <c r="C4" s="5" t="s">
        <v>45</v>
      </c>
      <c r="D4" s="9">
        <v>33</v>
      </c>
      <c r="E4" s="9">
        <v>10</v>
      </c>
      <c r="F4" s="19">
        <f>E4/D4</f>
        <v>0.30303030303030304</v>
      </c>
      <c r="H4" s="22">
        <v>1</v>
      </c>
      <c r="I4" s="5" t="s">
        <v>45</v>
      </c>
      <c r="J4" s="5">
        <v>33</v>
      </c>
      <c r="K4" s="5">
        <v>10</v>
      </c>
      <c r="L4" s="33">
        <f>K4/J4</f>
        <v>0.30303030303030304</v>
      </c>
      <c r="M4" s="31">
        <f>$K$16/$J$16</f>
        <v>0.2509505703422053</v>
      </c>
      <c r="N4" s="31">
        <f>$F$28+3*SQRT($F$28*(1-$F$28)/$J$19)</f>
        <v>0.430290797289758</v>
      </c>
      <c r="O4" s="31">
        <f>$F$28-3*SQRT($F$28*(1-$F$28)/$J$19)</f>
        <v>7.1610343394652609E-2</v>
      </c>
    </row>
    <row r="5" spans="2:22" ht="15.75" x14ac:dyDescent="0.25">
      <c r="B5" s="22">
        <v>2</v>
      </c>
      <c r="C5" s="5" t="s">
        <v>46</v>
      </c>
      <c r="D5" s="9">
        <v>60</v>
      </c>
      <c r="E5" s="9">
        <v>14</v>
      </c>
      <c r="F5" s="19">
        <f t="shared" ref="F5:F15" si="0">E5/D5</f>
        <v>0.23333333333333334</v>
      </c>
      <c r="H5" s="22">
        <v>2</v>
      </c>
      <c r="I5" s="5" t="s">
        <v>46</v>
      </c>
      <c r="J5" s="5">
        <v>60</v>
      </c>
      <c r="K5" s="5">
        <v>14</v>
      </c>
      <c r="L5" s="33">
        <f>K5/J5</f>
        <v>0.23333333333333334</v>
      </c>
      <c r="M5" s="31">
        <f>$K$16/$J$16</f>
        <v>0.2509505703422053</v>
      </c>
      <c r="N5" s="31">
        <f>$F$28+3*SQRT($F$28*(1-$F$28)/$J$19)</f>
        <v>0.430290797289758</v>
      </c>
      <c r="O5" s="31">
        <f>$F$28-3*SQRT($F$28*(1-$F$28)/$J$19)</f>
        <v>7.1610343394652609E-2</v>
      </c>
    </row>
    <row r="6" spans="2:22" ht="15.75" x14ac:dyDescent="0.25">
      <c r="B6" s="22">
        <v>3</v>
      </c>
      <c r="C6" s="5" t="s">
        <v>47</v>
      </c>
      <c r="D6" s="9">
        <v>43</v>
      </c>
      <c r="E6" s="9">
        <v>11</v>
      </c>
      <c r="F6" s="19">
        <f t="shared" si="0"/>
        <v>0.2558139534883721</v>
      </c>
      <c r="H6" s="22">
        <v>3</v>
      </c>
      <c r="I6" s="5" t="s">
        <v>47</v>
      </c>
      <c r="J6" s="5">
        <v>43</v>
      </c>
      <c r="K6" s="5">
        <v>11</v>
      </c>
      <c r="L6" s="33">
        <f>K6/J6</f>
        <v>0.2558139534883721</v>
      </c>
      <c r="M6" s="31">
        <f>$K$16/$J$16</f>
        <v>0.2509505703422053</v>
      </c>
      <c r="N6" s="31">
        <f>$F$28+3*SQRT($F$28*(1-$F$28)/$J$19)</f>
        <v>0.430290797289758</v>
      </c>
      <c r="O6" s="31">
        <f>$F$28-3*SQRT($F$28*(1-$F$28)/$J$19)</f>
        <v>7.1610343394652609E-2</v>
      </c>
    </row>
    <row r="7" spans="2:22" ht="15.75" x14ac:dyDescent="0.25">
      <c r="B7" s="22">
        <v>4</v>
      </c>
      <c r="C7" s="5" t="s">
        <v>48</v>
      </c>
      <c r="D7" s="9">
        <v>51</v>
      </c>
      <c r="E7" s="9">
        <v>7</v>
      </c>
      <c r="F7" s="19">
        <f t="shared" si="0"/>
        <v>0.13725490196078433</v>
      </c>
      <c r="H7" s="22">
        <v>4</v>
      </c>
      <c r="I7" s="5" t="s">
        <v>48</v>
      </c>
      <c r="J7" s="5">
        <v>51</v>
      </c>
      <c r="K7" s="5">
        <v>7</v>
      </c>
      <c r="L7" s="33">
        <f>K7/J7</f>
        <v>0.13725490196078433</v>
      </c>
      <c r="M7" s="31">
        <f>$K$16/$J$16</f>
        <v>0.2509505703422053</v>
      </c>
      <c r="N7" s="31">
        <f>$F$28+3*SQRT($F$28*(1-$F$28)/$J$19)</f>
        <v>0.430290797289758</v>
      </c>
      <c r="O7" s="31">
        <f>$F$28-3*SQRT($F$28*(1-$F$28)/$J$19)</f>
        <v>7.1610343394652609E-2</v>
      </c>
    </row>
    <row r="8" spans="2:22" ht="15.75" x14ac:dyDescent="0.25">
      <c r="B8" s="22">
        <v>5</v>
      </c>
      <c r="C8" s="5" t="s">
        <v>49</v>
      </c>
      <c r="D8" s="27">
        <v>78</v>
      </c>
      <c r="E8" s="9">
        <v>9</v>
      </c>
      <c r="F8" s="19">
        <f t="shared" si="0"/>
        <v>0.11538461538461539</v>
      </c>
      <c r="H8" s="22">
        <v>5</v>
      </c>
      <c r="I8" s="5" t="s">
        <v>49</v>
      </c>
      <c r="J8" s="5">
        <v>78</v>
      </c>
      <c r="K8" s="5">
        <v>9</v>
      </c>
      <c r="L8" s="33">
        <f>K8/J8</f>
        <v>0.11538461538461539</v>
      </c>
      <c r="M8" s="31">
        <f>$K$16/$J$16</f>
        <v>0.2509505703422053</v>
      </c>
      <c r="N8" s="31">
        <f>$F$28+3*SQRT($F$28*(1-$F$28)/$J$19)</f>
        <v>0.430290797289758</v>
      </c>
      <c r="O8" s="31">
        <f>$F$28-3*SQRT($F$28*(1-$F$28)/$J$19)</f>
        <v>7.1610343394652609E-2</v>
      </c>
      <c r="S8" s="14"/>
      <c r="T8" s="14"/>
      <c r="U8" s="14"/>
      <c r="V8" s="14"/>
    </row>
    <row r="9" spans="2:22" ht="15.75" x14ac:dyDescent="0.25">
      <c r="B9" s="22">
        <v>6</v>
      </c>
      <c r="C9" s="5" t="s">
        <v>50</v>
      </c>
      <c r="D9" s="27">
        <v>69</v>
      </c>
      <c r="E9" s="9">
        <v>11</v>
      </c>
      <c r="F9" s="19">
        <f t="shared" si="0"/>
        <v>0.15942028985507245</v>
      </c>
      <c r="H9" s="22">
        <v>6</v>
      </c>
      <c r="I9" s="5" t="s">
        <v>50</v>
      </c>
      <c r="J9" s="5">
        <v>69</v>
      </c>
      <c r="K9" s="5">
        <v>11</v>
      </c>
      <c r="L9" s="33">
        <f>K9/J9</f>
        <v>0.15942028985507245</v>
      </c>
      <c r="M9" s="31">
        <f>$K$16/$J$16</f>
        <v>0.2509505703422053</v>
      </c>
      <c r="N9" s="31">
        <f>$F$28+3*SQRT($F$28*(1-$F$28)/$J$19)</f>
        <v>0.430290797289758</v>
      </c>
      <c r="O9" s="31">
        <f>$F$28-3*SQRT($F$28*(1-$F$28)/$J$19)</f>
        <v>7.1610343394652609E-2</v>
      </c>
    </row>
    <row r="10" spans="2:22" ht="15.75" x14ac:dyDescent="0.25">
      <c r="B10" s="22">
        <v>7</v>
      </c>
      <c r="C10" s="5" t="s">
        <v>51</v>
      </c>
      <c r="D10" s="27">
        <v>50</v>
      </c>
      <c r="E10" s="9">
        <v>9</v>
      </c>
      <c r="F10" s="19">
        <f t="shared" si="0"/>
        <v>0.18</v>
      </c>
      <c r="H10" s="22">
        <v>7</v>
      </c>
      <c r="I10" s="5" t="s">
        <v>51</v>
      </c>
      <c r="J10" s="5">
        <v>50</v>
      </c>
      <c r="K10" s="5">
        <v>9</v>
      </c>
      <c r="L10" s="33">
        <f>K10/J10</f>
        <v>0.18</v>
      </c>
      <c r="M10" s="31">
        <f>$K$16/$J$16</f>
        <v>0.2509505703422053</v>
      </c>
      <c r="N10" s="31">
        <f>$F$28+3*SQRT($F$28*(1-$F$28)/$J$19)</f>
        <v>0.430290797289758</v>
      </c>
      <c r="O10" s="31">
        <f>$F$28-3*SQRT($F$28*(1-$F$28)/$J$19)</f>
        <v>7.1610343394652609E-2</v>
      </c>
    </row>
    <row r="11" spans="2:22" ht="15.75" x14ac:dyDescent="0.25">
      <c r="B11" s="22">
        <v>8</v>
      </c>
      <c r="C11" s="22" t="s">
        <v>2</v>
      </c>
      <c r="D11" s="22">
        <v>54</v>
      </c>
      <c r="E11" s="22">
        <v>11</v>
      </c>
      <c r="F11" s="19">
        <f t="shared" si="0"/>
        <v>0.20370370370370369</v>
      </c>
      <c r="H11" s="22">
        <v>8</v>
      </c>
      <c r="I11" s="22" t="s">
        <v>2</v>
      </c>
      <c r="J11" s="22">
        <v>54</v>
      </c>
      <c r="K11" s="22">
        <v>11</v>
      </c>
      <c r="L11" s="33">
        <f>K11/J11</f>
        <v>0.20370370370370369</v>
      </c>
      <c r="M11" s="31">
        <f>$K$16/$J$16</f>
        <v>0.2509505703422053</v>
      </c>
      <c r="N11" s="31">
        <f>$F$28+3*SQRT($F$28*(1-$F$28)/$J$19)</f>
        <v>0.430290797289758</v>
      </c>
      <c r="O11" s="31">
        <f>$F$28-3*SQRT($F$28*(1-$F$28)/$J$19)</f>
        <v>7.1610343394652609E-2</v>
      </c>
    </row>
    <row r="12" spans="2:22" ht="15.75" x14ac:dyDescent="0.25">
      <c r="B12" s="22">
        <v>9</v>
      </c>
      <c r="C12" s="22" t="s">
        <v>3</v>
      </c>
      <c r="D12" s="22">
        <v>32</v>
      </c>
      <c r="E12" s="22">
        <v>9</v>
      </c>
      <c r="F12" s="19">
        <f t="shared" si="0"/>
        <v>0.28125</v>
      </c>
      <c r="H12" s="22">
        <v>9</v>
      </c>
      <c r="I12" s="22" t="s">
        <v>3</v>
      </c>
      <c r="J12" s="22">
        <v>32</v>
      </c>
      <c r="K12" s="22">
        <v>9</v>
      </c>
      <c r="L12" s="33">
        <f>K12/J12</f>
        <v>0.28125</v>
      </c>
      <c r="M12" s="31">
        <f>$K$16/$J$16</f>
        <v>0.2509505703422053</v>
      </c>
      <c r="N12" s="31">
        <f>$F$28+3*SQRT($F$28*(1-$F$28)/$J$19)</f>
        <v>0.430290797289758</v>
      </c>
      <c r="O12" s="31">
        <f>$F$28-3*SQRT($F$28*(1-$F$28)/$J$19)</f>
        <v>7.1610343394652609E-2</v>
      </c>
    </row>
    <row r="13" spans="2:22" ht="15.75" x14ac:dyDescent="0.25">
      <c r="B13" s="22">
        <v>10</v>
      </c>
      <c r="C13" s="22" t="s">
        <v>4</v>
      </c>
      <c r="D13" s="22">
        <v>47</v>
      </c>
      <c r="E13" s="22">
        <v>15</v>
      </c>
      <c r="F13" s="19">
        <f t="shared" si="0"/>
        <v>0.31914893617021278</v>
      </c>
      <c r="H13" s="22">
        <v>10</v>
      </c>
      <c r="I13" s="22" t="s">
        <v>4</v>
      </c>
      <c r="J13" s="22">
        <v>47</v>
      </c>
      <c r="K13" s="22">
        <v>15</v>
      </c>
      <c r="L13" s="33">
        <f>K13/J13</f>
        <v>0.31914893617021278</v>
      </c>
      <c r="M13" s="31">
        <f>$K$16/$J$16</f>
        <v>0.2509505703422053</v>
      </c>
      <c r="N13" s="31">
        <f>$F$28+3*SQRT($F$28*(1-$F$28)/$J$19)</f>
        <v>0.430290797289758</v>
      </c>
      <c r="O13" s="31">
        <f>$F$28-3*SQRT($F$28*(1-$F$28)/$J$19)</f>
        <v>7.1610343394652609E-2</v>
      </c>
    </row>
    <row r="14" spans="2:22" ht="15.75" x14ac:dyDescent="0.25">
      <c r="B14" s="22">
        <v>11</v>
      </c>
      <c r="C14" s="22" t="s">
        <v>5</v>
      </c>
      <c r="D14" s="22">
        <v>59</v>
      </c>
      <c r="E14" s="22">
        <v>18</v>
      </c>
      <c r="F14" s="19">
        <f t="shared" si="0"/>
        <v>0.30508474576271188</v>
      </c>
      <c r="H14" s="22">
        <v>11</v>
      </c>
      <c r="I14" s="26" t="s">
        <v>5</v>
      </c>
      <c r="J14" s="26">
        <v>59</v>
      </c>
      <c r="K14" s="26">
        <v>18</v>
      </c>
      <c r="L14" s="50">
        <f>K14/J14</f>
        <v>0.30508474576271188</v>
      </c>
      <c r="M14" s="32">
        <f>$K$16/$J$16</f>
        <v>0.2509505703422053</v>
      </c>
      <c r="N14" s="30">
        <f>$F$28+3*SQRT($F$28*(1-$F$28)/$J$19)</f>
        <v>0.430290797289758</v>
      </c>
      <c r="O14" s="30">
        <f>$F$28-3*SQRT($F$28*(1-$F$28)/$J$19)</f>
        <v>7.1610343394652609E-2</v>
      </c>
    </row>
    <row r="15" spans="2:22" ht="15.75" x14ac:dyDescent="0.25">
      <c r="B15" s="22">
        <v>12</v>
      </c>
      <c r="C15" s="22" t="s">
        <v>6</v>
      </c>
      <c r="D15" s="22">
        <v>71</v>
      </c>
      <c r="E15" s="22">
        <v>13</v>
      </c>
      <c r="F15" s="19">
        <f t="shared" si="0"/>
        <v>0.18309859154929578</v>
      </c>
      <c r="H15" s="22">
        <v>12</v>
      </c>
      <c r="I15" s="7" t="s">
        <v>6</v>
      </c>
      <c r="J15" s="51">
        <v>71</v>
      </c>
      <c r="K15" s="26">
        <v>13</v>
      </c>
      <c r="L15" s="50">
        <f>K15/J15</f>
        <v>0.18309859154929578</v>
      </c>
      <c r="M15" s="32">
        <f>$K$16/$J$16</f>
        <v>0.2509505703422053</v>
      </c>
      <c r="N15" s="30">
        <f>$F$28+3*SQRT($F$28*(1-$F$28)/$J$19)</f>
        <v>0.430290797289758</v>
      </c>
      <c r="O15" s="30">
        <f>$F$28-3*SQRT($F$28*(1-$F$28)/$J$19)</f>
        <v>7.1610343394652609E-2</v>
      </c>
    </row>
    <row r="16" spans="2:22" ht="15.75" x14ac:dyDescent="0.25">
      <c r="B16" s="43" t="s">
        <v>7</v>
      </c>
      <c r="C16" s="43"/>
      <c r="D16" s="1">
        <f>SUM(D4:D15)</f>
        <v>647</v>
      </c>
      <c r="E16" s="1">
        <f>SUM(E4:E15)</f>
        <v>137</v>
      </c>
      <c r="F16" s="19">
        <f>SUM(F4:F15)</f>
        <v>2.6765233742384051</v>
      </c>
      <c r="I16" s="28" t="s">
        <v>27</v>
      </c>
      <c r="J16" s="29">
        <f>SUM(J11:J15)</f>
        <v>263</v>
      </c>
      <c r="K16" s="11">
        <f>SUM(K11:K15)</f>
        <v>66</v>
      </c>
      <c r="L16">
        <f>SUM(L11:L15)</f>
        <v>1.2922859771859241</v>
      </c>
    </row>
    <row r="17" spans="2:11" ht="15.75" x14ac:dyDescent="0.25">
      <c r="I17" s="13" t="s">
        <v>28</v>
      </c>
      <c r="J17" s="14">
        <f>K16/J16</f>
        <v>0.2509505703422053</v>
      </c>
    </row>
    <row r="18" spans="2:11" ht="15.75" x14ac:dyDescent="0.25">
      <c r="I18" s="7" t="s">
        <v>29</v>
      </c>
      <c r="J18" s="12">
        <f>1-J17</f>
        <v>0.74904942965779475</v>
      </c>
      <c r="K18" s="11"/>
    </row>
    <row r="19" spans="2:11" ht="15.75" x14ac:dyDescent="0.25">
      <c r="I19" s="13" t="s">
        <v>32</v>
      </c>
      <c r="J19" s="15">
        <f>AVERAGE(J11:J15)</f>
        <v>52.6</v>
      </c>
    </row>
    <row r="21" spans="2:11" ht="15.75" x14ac:dyDescent="0.25">
      <c r="B21" s="24" t="s">
        <v>26</v>
      </c>
      <c r="C21" s="25"/>
      <c r="D21" s="25"/>
      <c r="E21" s="25"/>
      <c r="F21" s="25"/>
    </row>
    <row r="22" spans="2:11" ht="15.75" x14ac:dyDescent="0.25">
      <c r="B22" s="23" t="s">
        <v>0</v>
      </c>
      <c r="C22" s="23" t="s">
        <v>1</v>
      </c>
      <c r="D22" s="23" t="s">
        <v>15</v>
      </c>
      <c r="E22" s="23" t="s">
        <v>8</v>
      </c>
      <c r="F22" s="10" t="s">
        <v>25</v>
      </c>
    </row>
    <row r="23" spans="2:11" ht="15.75" x14ac:dyDescent="0.25">
      <c r="B23" s="1">
        <v>1</v>
      </c>
      <c r="C23" s="1" t="s">
        <v>2</v>
      </c>
      <c r="D23" s="1">
        <v>54</v>
      </c>
      <c r="E23" s="1">
        <v>11</v>
      </c>
      <c r="F23" s="8">
        <f>E23/D23</f>
        <v>0.20370370370370369</v>
      </c>
    </row>
    <row r="24" spans="2:11" ht="15.75" x14ac:dyDescent="0.25">
      <c r="B24" s="1">
        <v>2</v>
      </c>
      <c r="C24" s="1" t="s">
        <v>3</v>
      </c>
      <c r="D24" s="1">
        <v>32</v>
      </c>
      <c r="E24" s="1">
        <v>9</v>
      </c>
      <c r="F24" s="8">
        <f t="shared" ref="F24:F27" si="1">E24/D24</f>
        <v>0.28125</v>
      </c>
    </row>
    <row r="25" spans="2:11" ht="15.75" x14ac:dyDescent="0.25">
      <c r="B25" s="1">
        <v>3</v>
      </c>
      <c r="C25" s="1" t="s">
        <v>4</v>
      </c>
      <c r="D25" s="1">
        <v>47</v>
      </c>
      <c r="E25" s="1">
        <v>15</v>
      </c>
      <c r="F25" s="8">
        <f t="shared" si="1"/>
        <v>0.31914893617021278</v>
      </c>
    </row>
    <row r="26" spans="2:11" ht="15.75" x14ac:dyDescent="0.25">
      <c r="B26" s="1">
        <v>4</v>
      </c>
      <c r="C26" s="1" t="s">
        <v>5</v>
      </c>
      <c r="D26" s="1">
        <v>59</v>
      </c>
      <c r="E26" s="1">
        <v>18</v>
      </c>
      <c r="F26" s="8">
        <f t="shared" si="1"/>
        <v>0.30508474576271188</v>
      </c>
    </row>
    <row r="27" spans="2:11" ht="15.75" x14ac:dyDescent="0.25">
      <c r="B27" s="1">
        <v>5</v>
      </c>
      <c r="C27" s="1" t="s">
        <v>6</v>
      </c>
      <c r="D27" s="1">
        <v>71</v>
      </c>
      <c r="E27" s="1">
        <v>13</v>
      </c>
      <c r="F27" s="8">
        <f t="shared" si="1"/>
        <v>0.18309859154929578</v>
      </c>
    </row>
    <row r="28" spans="2:11" ht="15.75" x14ac:dyDescent="0.25">
      <c r="B28" s="43" t="s">
        <v>7</v>
      </c>
      <c r="C28" s="43"/>
      <c r="D28" s="1">
        <f>SUM(D23:D27)</f>
        <v>263</v>
      </c>
      <c r="E28" s="1">
        <f>SUM(E23:E27)</f>
        <v>66</v>
      </c>
      <c r="F28" s="16">
        <f>E28/D28</f>
        <v>0.2509505703422053</v>
      </c>
    </row>
  </sheetData>
  <mergeCells count="4">
    <mergeCell ref="B16:C16"/>
    <mergeCell ref="B2:F2"/>
    <mergeCell ref="B28:C28"/>
    <mergeCell ref="H2:O2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2C81C-B9D0-440B-B9EF-7EFCF8166414}">
  <dimension ref="B4:K18"/>
  <sheetViews>
    <sheetView tabSelected="1" zoomScale="90" zoomScaleNormal="90" workbookViewId="0">
      <selection activeCell="O14" sqref="O14"/>
    </sheetView>
  </sheetViews>
  <sheetFormatPr defaultRowHeight="15" x14ac:dyDescent="0.25"/>
  <cols>
    <col min="3" max="3" width="9.42578125" bestFit="1" customWidth="1"/>
    <col min="4" max="4" width="19.5703125" bestFit="1" customWidth="1"/>
    <col min="5" max="5" width="14" bestFit="1" customWidth="1"/>
    <col min="9" max="9" width="10.5703125" bestFit="1" customWidth="1"/>
    <col min="10" max="10" width="10.5703125" customWidth="1"/>
    <col min="11" max="11" width="11.42578125" bestFit="1" customWidth="1"/>
  </cols>
  <sheetData>
    <row r="4" spans="2:11" x14ac:dyDescent="0.25">
      <c r="B4" s="46" t="s">
        <v>54</v>
      </c>
      <c r="C4" s="47"/>
      <c r="D4" s="47"/>
      <c r="E4" s="47"/>
      <c r="F4" s="47"/>
      <c r="G4" s="47"/>
      <c r="H4" s="47"/>
      <c r="I4" s="47"/>
      <c r="J4" s="47"/>
      <c r="K4" s="47"/>
    </row>
    <row r="5" spans="2:11" x14ac:dyDescent="0.25">
      <c r="B5" s="48"/>
      <c r="C5" s="48"/>
      <c r="D5" s="48"/>
      <c r="E5" s="48"/>
      <c r="F5" s="48"/>
      <c r="G5" s="48"/>
      <c r="H5" s="48"/>
      <c r="I5" s="48"/>
      <c r="J5" s="48"/>
      <c r="K5" s="48"/>
    </row>
    <row r="6" spans="2:11" x14ac:dyDescent="0.25">
      <c r="B6" s="27" t="s">
        <v>0</v>
      </c>
      <c r="C6" s="27" t="s">
        <v>1</v>
      </c>
      <c r="D6" s="27" t="s">
        <v>53</v>
      </c>
      <c r="E6" s="27" t="s">
        <v>38</v>
      </c>
      <c r="F6" s="27" t="s">
        <v>33</v>
      </c>
      <c r="G6" s="35" t="s">
        <v>35</v>
      </c>
      <c r="H6" s="35" t="s">
        <v>34</v>
      </c>
      <c r="I6" s="27" t="s">
        <v>36</v>
      </c>
      <c r="J6" s="27" t="s">
        <v>39</v>
      </c>
      <c r="K6" s="27" t="s">
        <v>37</v>
      </c>
    </row>
    <row r="7" spans="2:11" x14ac:dyDescent="0.25">
      <c r="B7" s="27">
        <v>1</v>
      </c>
      <c r="C7" s="27" t="s">
        <v>45</v>
      </c>
      <c r="D7" s="27">
        <v>33</v>
      </c>
      <c r="E7" s="27">
        <v>10</v>
      </c>
      <c r="F7" s="36">
        <f>E7/D7</f>
        <v>0.30303030303030304</v>
      </c>
      <c r="G7" s="35">
        <v>7</v>
      </c>
      <c r="H7" s="37">
        <f>E7/(D7*G7)</f>
        <v>4.3290043290043288E-2</v>
      </c>
      <c r="I7" s="39">
        <f>(F7/G7)*1000000</f>
        <v>43290.043290043286</v>
      </c>
      <c r="J7" s="36">
        <f>1-(E7/D7)*100%</f>
        <v>0.69696969696969702</v>
      </c>
      <c r="K7" s="38">
        <f>NORMSINV(1-(I7/1000000))+1.5</f>
        <v>3.2137204102682713</v>
      </c>
    </row>
    <row r="8" spans="2:11" ht="15.75" x14ac:dyDescent="0.25">
      <c r="B8" s="27">
        <v>2</v>
      </c>
      <c r="C8" s="27" t="s">
        <v>46</v>
      </c>
      <c r="D8" s="22">
        <v>60</v>
      </c>
      <c r="E8" s="22">
        <v>14</v>
      </c>
      <c r="F8" s="36">
        <f t="shared" ref="F8:F18" si="0">E8/D8</f>
        <v>0.23333333333333334</v>
      </c>
      <c r="G8" s="35">
        <v>7</v>
      </c>
      <c r="H8" s="37">
        <f t="shared" ref="H8:H18" si="1">E8/(D8*G8)</f>
        <v>3.3333333333333333E-2</v>
      </c>
      <c r="I8" s="39">
        <f t="shared" ref="I8:I18" si="2">(F8/G8)*1000000</f>
        <v>33333.333333333336</v>
      </c>
      <c r="J8" s="36">
        <f t="shared" ref="J8:J18" si="3">1-(E8/D8)*100%</f>
        <v>0.76666666666666661</v>
      </c>
      <c r="K8" s="38">
        <f t="shared" ref="K8:K18" si="4">NORMSINV(1-(I8/1000000))+1.5</f>
        <v>3.3339146358159142</v>
      </c>
    </row>
    <row r="9" spans="2:11" ht="15.75" x14ac:dyDescent="0.25">
      <c r="B9" s="27">
        <v>3</v>
      </c>
      <c r="C9" s="27" t="s">
        <v>47</v>
      </c>
      <c r="D9" s="22">
        <v>43</v>
      </c>
      <c r="E9" s="22">
        <v>11</v>
      </c>
      <c r="F9" s="36">
        <f t="shared" si="0"/>
        <v>0.2558139534883721</v>
      </c>
      <c r="G9" s="35">
        <v>7</v>
      </c>
      <c r="H9" s="37">
        <f t="shared" si="1"/>
        <v>3.6544850498338874E-2</v>
      </c>
      <c r="I9" s="39">
        <f t="shared" si="2"/>
        <v>36544.850498338878</v>
      </c>
      <c r="J9" s="36">
        <f t="shared" si="3"/>
        <v>0.7441860465116279</v>
      </c>
      <c r="K9" s="38">
        <f t="shared" si="4"/>
        <v>3.2922701587444525</v>
      </c>
    </row>
    <row r="10" spans="2:11" ht="15.75" x14ac:dyDescent="0.25">
      <c r="B10" s="27">
        <v>4</v>
      </c>
      <c r="C10" s="27" t="s">
        <v>48</v>
      </c>
      <c r="D10" s="22">
        <v>51</v>
      </c>
      <c r="E10" s="22">
        <v>7</v>
      </c>
      <c r="F10" s="36">
        <f t="shared" si="0"/>
        <v>0.13725490196078433</v>
      </c>
      <c r="G10" s="35">
        <v>7</v>
      </c>
      <c r="H10" s="37">
        <f t="shared" si="1"/>
        <v>1.9607843137254902E-2</v>
      </c>
      <c r="I10" s="39">
        <f t="shared" si="2"/>
        <v>19607.843137254906</v>
      </c>
      <c r="J10" s="36">
        <f t="shared" si="3"/>
        <v>0.86274509803921573</v>
      </c>
      <c r="K10" s="38">
        <f t="shared" si="4"/>
        <v>3.5619165008094611</v>
      </c>
    </row>
    <row r="11" spans="2:11" ht="15.75" x14ac:dyDescent="0.25">
      <c r="B11" s="27">
        <v>5</v>
      </c>
      <c r="C11" s="27" t="s">
        <v>49</v>
      </c>
      <c r="D11" s="22">
        <v>78</v>
      </c>
      <c r="E11" s="22">
        <v>9</v>
      </c>
      <c r="F11" s="36">
        <f t="shared" si="0"/>
        <v>0.11538461538461539</v>
      </c>
      <c r="G11" s="35">
        <v>7</v>
      </c>
      <c r="H11" s="37">
        <f t="shared" si="1"/>
        <v>1.6483516483516484E-2</v>
      </c>
      <c r="I11" s="39">
        <f t="shared" si="2"/>
        <v>16483.516483516483</v>
      </c>
      <c r="J11" s="36">
        <f t="shared" si="3"/>
        <v>0.88461538461538458</v>
      </c>
      <c r="K11" s="38">
        <f t="shared" si="4"/>
        <v>3.6324845536780286</v>
      </c>
    </row>
    <row r="12" spans="2:11" ht="15.75" x14ac:dyDescent="0.25">
      <c r="B12" s="27">
        <v>6</v>
      </c>
      <c r="C12" s="27" t="s">
        <v>50</v>
      </c>
      <c r="D12" s="22">
        <v>69</v>
      </c>
      <c r="E12" s="22">
        <v>11</v>
      </c>
      <c r="F12" s="36">
        <f t="shared" si="0"/>
        <v>0.15942028985507245</v>
      </c>
      <c r="G12" s="35">
        <v>7</v>
      </c>
      <c r="H12" s="37">
        <f t="shared" si="1"/>
        <v>2.2774327122153208E-2</v>
      </c>
      <c r="I12" s="39">
        <f t="shared" si="2"/>
        <v>22774.327122153209</v>
      </c>
      <c r="J12" s="36">
        <f t="shared" si="3"/>
        <v>0.84057971014492749</v>
      </c>
      <c r="K12" s="38">
        <f t="shared" si="4"/>
        <v>3.4995520669448092</v>
      </c>
    </row>
    <row r="13" spans="2:11" ht="15.75" x14ac:dyDescent="0.25">
      <c r="B13" s="27">
        <v>7</v>
      </c>
      <c r="C13" s="27" t="s">
        <v>51</v>
      </c>
      <c r="D13" s="22">
        <v>50</v>
      </c>
      <c r="E13" s="22">
        <v>9</v>
      </c>
      <c r="F13" s="36">
        <f t="shared" si="0"/>
        <v>0.18</v>
      </c>
      <c r="G13" s="35">
        <v>7</v>
      </c>
      <c r="H13" s="37">
        <f t="shared" si="1"/>
        <v>2.5714285714285714E-2</v>
      </c>
      <c r="I13" s="39">
        <f t="shared" si="2"/>
        <v>25714.285714285714</v>
      </c>
      <c r="J13" s="36">
        <f t="shared" si="3"/>
        <v>0.82000000000000006</v>
      </c>
      <c r="K13" s="38">
        <f t="shared" si="4"/>
        <v>3.4478862832406429</v>
      </c>
    </row>
    <row r="14" spans="2:11" ht="15.75" x14ac:dyDescent="0.25">
      <c r="B14" s="27">
        <v>8</v>
      </c>
      <c r="C14" s="27" t="s">
        <v>2</v>
      </c>
      <c r="D14" s="27">
        <v>54</v>
      </c>
      <c r="E14" s="7">
        <v>11</v>
      </c>
      <c r="F14" s="36">
        <f t="shared" si="0"/>
        <v>0.20370370370370369</v>
      </c>
      <c r="G14" s="35">
        <v>7</v>
      </c>
      <c r="H14" s="37">
        <f t="shared" si="1"/>
        <v>2.9100529100529099E-2</v>
      </c>
      <c r="I14" s="39">
        <f t="shared" si="2"/>
        <v>29100.5291005291</v>
      </c>
      <c r="J14" s="36">
        <f t="shared" si="3"/>
        <v>0.79629629629629628</v>
      </c>
      <c r="K14" s="38">
        <f t="shared" si="4"/>
        <v>3.394180479691975</v>
      </c>
    </row>
    <row r="15" spans="2:11" ht="15.75" x14ac:dyDescent="0.25">
      <c r="B15" s="27">
        <v>9</v>
      </c>
      <c r="C15" s="27" t="s">
        <v>3</v>
      </c>
      <c r="D15" s="27">
        <v>32</v>
      </c>
      <c r="E15" s="7">
        <v>9</v>
      </c>
      <c r="F15" s="36">
        <f t="shared" si="0"/>
        <v>0.28125</v>
      </c>
      <c r="G15" s="35">
        <v>7</v>
      </c>
      <c r="H15" s="37">
        <f t="shared" si="1"/>
        <v>4.0178571428571432E-2</v>
      </c>
      <c r="I15" s="39">
        <f t="shared" si="2"/>
        <v>40178.571428571435</v>
      </c>
      <c r="J15" s="36">
        <f t="shared" si="3"/>
        <v>0.71875</v>
      </c>
      <c r="K15" s="38">
        <f t="shared" si="4"/>
        <v>3.2486175947720168</v>
      </c>
    </row>
    <row r="16" spans="2:11" x14ac:dyDescent="0.25">
      <c r="B16" s="27">
        <v>10</v>
      </c>
      <c r="C16" s="27" t="s">
        <v>4</v>
      </c>
      <c r="D16" s="27">
        <v>47</v>
      </c>
      <c r="E16" s="27">
        <v>15</v>
      </c>
      <c r="F16" s="36">
        <f t="shared" si="0"/>
        <v>0.31914893617021278</v>
      </c>
      <c r="G16" s="35">
        <v>7</v>
      </c>
      <c r="H16" s="37">
        <f t="shared" si="1"/>
        <v>4.5592705167173252E-2</v>
      </c>
      <c r="I16" s="39">
        <f t="shared" si="2"/>
        <v>45592.705167173255</v>
      </c>
      <c r="J16" s="36">
        <f t="shared" si="3"/>
        <v>0.68085106382978722</v>
      </c>
      <c r="K16" s="38">
        <f t="shared" si="4"/>
        <v>3.1891775476844133</v>
      </c>
    </row>
    <row r="17" spans="2:11" x14ac:dyDescent="0.25">
      <c r="B17" s="27">
        <v>11</v>
      </c>
      <c r="C17" s="27" t="s">
        <v>5</v>
      </c>
      <c r="D17" s="27">
        <v>59</v>
      </c>
      <c r="E17" s="27">
        <v>18</v>
      </c>
      <c r="F17" s="36">
        <f t="shared" si="0"/>
        <v>0.30508474576271188</v>
      </c>
      <c r="G17" s="35">
        <v>7</v>
      </c>
      <c r="H17" s="37">
        <f t="shared" si="1"/>
        <v>4.3583535108958835E-2</v>
      </c>
      <c r="I17" s="39">
        <f t="shared" si="2"/>
        <v>43583.535108958844</v>
      </c>
      <c r="J17" s="36">
        <f t="shared" si="3"/>
        <v>0.69491525423728806</v>
      </c>
      <c r="K17" s="38">
        <f t="shared" si="4"/>
        <v>3.2105345496704492</v>
      </c>
    </row>
    <row r="18" spans="2:11" x14ac:dyDescent="0.25">
      <c r="B18" s="27">
        <v>12</v>
      </c>
      <c r="C18" s="27" t="s">
        <v>6</v>
      </c>
      <c r="D18" s="27">
        <v>71</v>
      </c>
      <c r="E18" s="27">
        <v>13</v>
      </c>
      <c r="F18" s="36">
        <f t="shared" si="0"/>
        <v>0.18309859154929578</v>
      </c>
      <c r="G18" s="35">
        <v>7</v>
      </c>
      <c r="H18" s="37">
        <f t="shared" si="1"/>
        <v>2.6156941649899398E-2</v>
      </c>
      <c r="I18" s="39">
        <f t="shared" si="2"/>
        <v>26156.941649899396</v>
      </c>
      <c r="J18" s="36">
        <f t="shared" si="3"/>
        <v>0.81690140845070425</v>
      </c>
      <c r="K18" s="38">
        <f t="shared" si="4"/>
        <v>3.4405417673794094</v>
      </c>
    </row>
  </sheetData>
  <mergeCells count="1">
    <mergeCell ref="B4:K5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T o u r   x m l n s : x s d = " h t t p : / / w w w . w 3 . o r g / 2 0 0 1 / X M L S c h e m a "   x m l n s : x s i = " h t t p : / / w w w . w 3 . o r g / 2 0 0 1 / X M L S c h e m a - i n s t a n c e "   N a m e = " T o u r   1 "   D e s c r i p t i o n = " S o m e   d e s c r i p t i o n   f o r   t h e   t o u r   g o e s   h e r e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e 8 2 8 d a d 2 - 6 c 1 a - 4 d f 8 - 9 e 5 0 - 6 9 2 b 1 5 6 9 9 c d 7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 0 < / L a t i t u d e > < L o n g i t u d e > 1 0 5 < / L o n g i t u d e > < R o t a t i o n > 0 < / R o t a t i o n > < P i v o t A n g l e > - 0 . 0 0 8 3 6 4 3 3 9 3 0 6 3 4 5 7 2 5 < / P i v o t A n g l e > < D i s t a n c e > 1 . 8 < / D i s t a n c e > < / C a m e r a > < I m a g e > i V B O R w 0 K G g o A A A A N S U h E U g A A A N Q A A A B 1 C A Y A A A A 2 n s 9 T A A A A A X N S R 0 I A r s 4 c 6 Q A A A A R n Q U 1 B A A C x j w v 8 Y Q U A A A A J c E h Z c w A A B C E A A A Q h A V l M W R s A A D f M S U R B V H h e 7 X 3 3 c 1 x H k m a 2 h 7 c E S A A k S B C g F Z 2 k I U X K j M x o 3 G n 3 9 n b 2 Z i b u Y n d n b v Y i 9 v 6 u u 1 8 u b i M u 4 m J j v B w 1 0 p C i S I q k R I o O N C A I E h 5 o A O 3 N 5 Z d Z 1 f 2 6 0 S A a Q J N 4 D e A D C l W v 3 s M z V f V V Z m U 5 z 2 + / u J i l L V B 7 c y O d O r S H U s k k p V I p y m a z B W 5 h Y Y G C w S A 9 f j x C S a q h T H y G u r q 6 q L G x 0 d y B 5 L r l k E 6 n y e f z m S M n s h S L x i h U U 0 M e j 8 f E l Y 8 k 3 p t d g N 8 x k 0 m T 3 x / g 9 8 n I t 4 R C N R S N R q i 2 t o 4 S a Q 8 F v F l + h v 6 f / b 6 H D 4 f k u U 9 G n t D E A l F D 3 7 t 0 c D v f k 6 + / M x G Q a 3 E e L s S H y b S X n + G n Q M B H 6 b k b l E 5 G 5 Z r N j i 1 C M X 5 4 6 j h 5 s 0 o k F H h b y B K J B E 1 N T X G B D F F z c 7 N c G 4 v F a H 5 + g b Z t a 5 d j o B w i A S j w / o A W T o v 5 u b A U 9 H Q m I 4 Q F Y t G o E I N v z D Q j K b g A 3 g / E A 1 k A k C j A 9 1 t Y m K f 6 + g a J A + b C s 9 T Y 1 E x p f A + T i 2 k g 9 7 s y H K S J i J e C / i x 9 f 2 + c z x F N j I / S + P g E v f T S Y f J 6 v f I t F 4 Z C N B f 3 m r s p L M n h 1 w e z 9 O q u J J 1 7 C P L 7 + J v 8 V F f n o f D I J b l m M 4 M J d W n T E s r H B e i H J w 9 z r f y Y C 0 Q d T U x M U H d 3 t x S q q 1 e v 0 c B A P x f 2 W i n I 4 X B Y p B E K M F A u i W I s G Y I s I V B Y L U C A Y D A k R L E F F c A 9 r c P 1 z n M Z J h y O c W 5 q c p J a W 1 v J Z 4 i G O H s t K g F L T A D / 9 2 Q u Q N + N 5 o n s 4 0 t x e Y o J B X g 5 / N 6 + m I Q / u V s j R H M + 2 w n E 1 w S y 1 F q X p Z d 2 p O j O e J B G + P 6 Q u q G Q j 2 I T l 8 2 V m x O e 3 / 5 1 c x I q U N t G 7 7 2 0 X S S S d Y 8 e D V N N T Y g m p 6 a p r b V F C u b 8 / L y Q z A K F d y W A t K l h U q 4 V E S Z h H U u h B X 6 f E L + j l V J A h t / d 6 1 A j E / E 4 k z g k 7 5 p O p 3 L X X n o U p N m Y l z o b 0 z Q + z 6 q a I V Q 6 G a f T / U T N N V m a m V 2 g G 2 M B i m S b 5 F w p Y t m 4 l t q s 3 A / H q A B A K q k k E g 8 o G Z 2 S a z Y b U D m x Q r C 5 3 M D A C X r n U A c N D g 6 K 9 E E t j t p 6 e H i Y 5 u b m a P T p q L S Z H j 9 + n C M T C u d K y Q S g Y K 8 W i U T c h K D 2 K S l S a V Y b O T w / P y f H Q J w J 5 A S e i e 8 C C Z 3 E e 3 V X Q i T R Y W 4 b d d R z W 8 4 I T V 8 g R F + x m v f h 7 R q W w g 3 0 + r 4 g D W x L y 7 l S 3 2 3 j u p p S 9 F p v X M K S h v x M q K F p f y 8 1 d J 4 o m f Y b 3 R U q y p s A Z 4 4 f p c b E M G c + 2 k q q E q F A P L h 3 l 0 6 f f o 2 P s / T W W 2 9 Q b 2 8 v q 3 l a a I s L V C m g f e R E n N t a g F P V K x d 4 J z i o h R a W m M F A k E k / W 9 B m g i E D R o f w 7 A x / l 7 6 H G A w c / 2 8 R T 3 p E r X s 6 l 5 d Q T t w Y V T V y T 1 u S + t r R Z l P Y N A h x + 8 v i x l M / N Y Q y 1 F q r 7 U 6 8 M y Q 9 i L U Q y V L N t l f M l Z s H n N u l e L b x H A p 2 q O 0 V 8 q f m q K W l m T M / T a O j o 5 L 5 k E o 9 P T 0 0 O x v m d k B Q J N e T J 0 8 o E o n m C h L a V 4 P 3 7 k s Y K h W M E 6 N P R u Q Y K D Y 2 l A s U Q i c m + T k R l o 4 w L K A 9 l C 0 6 H 6 q p Z S n S X K C K Q e W D Y a O p u a V A I k F l R Q G f m Z m m 6 c k J m m U / w I T w e 5 a u I E a Z a B a 7 W / O E A r g F R z F T b w R 9 W a r l t h T S Z 3 d L 3 i p q S Q U X j a Y o y G n u 8 Y K k i / N k I z r P 7 8 5 d X r 7 6 r X L 4 W b f f 0 3 u Y d j f H J K O R 6 c j 8 o a E h I V F X d x e 3 m V r p w Y M H t H v 3 b i m s O D 8 + P k 5 T k 1 O 0 b / 8 + I S T I Z y 1 u y w H P W E 4 6 W T J F I h G W O P X y X M Q l m U g g q D W v 2 8 I K F N 9 z Y m y M G p u a x N D R 1 r 7 N x C r Q f r P 3 w b 2 h G s J i C T y e 9 R U Y K p x o q 8 v Q T N T L 6 c b k 4 8 d F E i g s R L t a 0 t T T n K K 7 E w F W k T 1 0 s j c h 8 Q C k X i a r 1 + F Z c H h X P D s Q 8 F M 6 f I 2 / Q d X I j Y w N T 6 g g Z y Y 1 H K U z P d N c W N U a h s I 5 P T 3 N k q o l V 1 B n Z m b E N I 5 j 9 M k 0 c S F t b W 2 R 6 0 d H x 2 j 7 9 k 6 5 b q W A K p h k N a y G J Y s c c z j A a h s w O T F O d U w k S B c A R B J z + T K A p A G x Q R Y Q M P f / / C w f N 4 w S C T y v R u L m 5 m C d V A M D M M W S S i W Z n y 4 8 D F K 4 y D y + F P r a U t T V n K b p i J e f 6 a E 2 b o P V 8 6 t y 8 g i 5 4 i z M z j 0 I S X o B T l L B w T q a m b / O E j d P w o 0 I z + 8 3 M K E k M 5 u O 0 7 G W x 2 K 9 + + q r i 3 T 0 6 F G O 9 x S Y l k d G R q S T F p h m Y r U y 0 S x A s M d 8 f i e r h J U A 7 o f + I a e K W I 4 0 K w a I C f U O n b d Q D d F 5 6 w S e M z M 1 R Q F W Y d H e s g V 9 Z m a K K 5 I 2 C Q N f P w 7 Q 5 E K p j u Y 8 r F k 9 H P O y S u i l f R 0 p / r 8 g S 6 w U X W U f r M I 1 X F / l Y A l l n b U A Z u e u m C s 2 J j g X k d A b z 3 m 5 o F H 9 E X p 5 G 6 t E j V q g a m t r x D n J d O 7 c e e r s V O k j B Z u v s 0 B D / + u v r 1 S M T A D e o 7 i 9 B Y I t B x A k F o u K 2 m a t d + g U X p j H C I 7 F x g c 8 p 7 W 9 n R o a G s V Y Y Q E y 4 V 6 Q c v j e P Q 1 6 T s y 9 J d A Y y g h R z g 6 G q K k m Q 6 P z P r E G T i 5 4 6 Q q T C R z C / X C N 0 2 C B O K f D s 6 A y U 8 M x b l O B / I X 5 t V G c 5 / f n v 3 b U K x s D A b + P T h 4 6 R C F P V D I S D r W 4 1 J C c u R a 3 b 9 + h / d w + s n E x L q y P h h 7 R v n 0 D e h y L M a m i 0 o n 6 P I F 2 n W 0 v L Y X p q U l q b c u P z g A g p e T 7 0 h m 1 A v J 3 J L n Q w p D h 7 P u C 0 S W T T l F z i 3 5 H N L I g x g 0 P S 8 U H k z 4 a n C z P o N J a m 6 F o y k O x J A r P Y o D E x U C c 0 + E 7 v R 5 W v a M 3 z B U b C x u O U M i 0 H 5 0 8 T E k m h z V A o L 1 k 2 0 d A m g v g B L d f r G Q C c O 3 4 + B j t 2 K G q H 4 D L h x 4 N 0 f V v r l M L t 6 d w j w M H 9 g s x V w I 8 d 2 J 8 g s Y n p 6 i O J e T d w X v 0 / g / e l X N 4 b g Q F n A l R S t I 4 D S E L 8 3 N M l D o m R I T 9 G p F S M M / D b F 4 M G C l q z A g N E M c C / 1 t b p 2 0 u i z v j f n o 4 v f w 3 w b K H / j p r f F g K y A M n n I S C Q z s P F k N v 7 D t z x c b B y h R 3 l w P Z + O O T R 7 i A J n J k w j g 1 J 5 l m Z m C O j h e Q C d f d / O 5 W A Z k A l A u o V D / 9 D z + h 1 1 8 / Q w M D e + n j j z + l s b G x 3 P 2 K A c u g f T Z w 5 e o 1 C X d 0 d t C h g / t p i t t o L c 0 t 9 G / / 9 n / p 0 0 / P 6 s g H G Y a 0 W E r o I F e / / D 8 s d i A J a v i G x k a 5 H v F 2 + F E x p N 1 U R C Y A Z C p W M Y P P F o 6 C u q C q d c u R C S h O G x w 7 H Y x D u F c 6 e M B c s X H g + c P 5 K 6 V L R h X i 1 I F d 1 F C r o w R Q 2 J B 5 k 2 b c G w A z + a 5 d u y R s g W t m Z 2 f F 4 l c M q H w f f v g x v f f e 2 1 R X V 2 9 i d U T F n T u D 1 N P T L S Z v k O L J 6 B j 1 7 t r J 6 u I + C o d n + f 8 + o Z M n X 6 V j x 4 5 K B z G M I v F 4 Q g w i U D U h O S D t z p + / Q O + 8 8 3 2 5 L w w M / D o 5 A w X e T V R V J h G I U W y 4 g G q H Q b W l J C a G H P l 8 h f H o 3 / L w 8 2 E V t B b F y Y h X D A s o 4 M + C 3 5 u l A E u o a L L 8 O v h Z k k q + h b / P S 3 H y J x + Y K 6 o f G 4 Z Q J / p 7 q L 2 p T s g E C Y H C q G Z k r X 5 h F n e a y Q G Q 4 c G D I T p 8 + K C J W Y x k M k F f f H 6 O p r k R v 7 e v T 8 b R 9 f f 3 a 1 u A C w W I + 8 c / / l k I c + L E c W l z o U M Y k h E S p r W t j Q b 6 9 4 r Z + O L F y 9 T X t 1 s G 2 e L / Q Y Q P / / w x v f / D 9 8 z T i M k N 8 7 2 + J w o e h h j 5 m R h L j Q e 0 4 / Z K I R 5 n d d B h / b O j 0 y 3 i 3 B 7 6 9 o m H p q P L m + q B g W 1 J a W 8 5 k n B Z 4 B u c s I R S x x F c i Q R 9 H I 7 f 0 Q u q H J 4 / f F n 9 h G p t r K d X B 3 q k w K C A w y W T K b p 9 5 w 6 1 t e q o A q h 4 t i B A 5 U u n o X q k p U O 1 H F i J B 7 L + 9 Y t z 5 A 8 G K M 3 P Q A H 9 + s p V 2 r m z R 1 T C P X v 2 y M j 1 4 o K E s Y E w z 0 O C W W B q C F T Q v X v 7 T I w C z 3 J K o + J j J 2 C s a O a K w u P x 0 s T Y K H V s 3 2 H O 6 B g / 2 5 F b C p B O X w + X R y a f h 9 M L L Z 9 V l B Z n W t g w f H w T 0 j S b S V G N Z 4 I 8 m b C c q 2 Z s C E K d 3 t / D D f C Q F H Z b 8 O / f v y / q n Z V Q A O K h A k I q H T t 2 p K C 2 X i 2 g F l 6 8 e I m O H z 9 G / / N / / W / 6 m w 9 + L G b 5 A B O u u a m Z n + E X q X n p 0 m U 6 d e p k r k C h H Y b 3 t f 1 f z 8 J 8 O E z 1 L N X w v 2 F W T 5 u 4 T V g 8 T Q O Y G B + j b R 2 d Y k 7 n r B W p B h M 7 O n I h a W 2 H s g V G S m D E x H J o r c u w q r e 0 d W 8 5 O A k F O E k F l + W K j b I p q q W H E l / N k O 6 H a n Y / O n m U 6 r j g g E h w F u 3 t 7 Q W 1 O s i E g g 2 C v f r q y x U h E w A L o v R z B R v p H 3 / 1 a y b x T n 5 2 m 6 h 3 9 v G Y S 7 X / w L 6 C g j U 1 x f / X 1 C i k W g 4 g J 0 Z V A C A T U E w m A G S K s / R t a G w y h g s / t 5 l 8 I r n j U X Q B R F Q i c B U K y e Q k 0 / v 7 Y + T j d l I x 0 H b C 6 I j V k k l R e F + 8 g / U l z O k C Y 0 c k s 6 t k H l e T 4 y w v F V 0 d 7 l B v F / 3 2 0 l z O C A H Y T H r 6 9 G m u A D s z E G p e J Q H 1 b n p q l t U n H 4 W 4 k K M N d Z G l 0 a u v n G C y Z O i j j z 6 h w c F 7 1 G r 6 g C x S 6 R Q 9 f P B I R m / Y 9 1 s K G D U O K Y P O 2 G V R Z F 2 w k y I b m p r E G A F p d 3 M s U D D k a G C b W v 3 S G U 0 v y 3 t 4 G F a 0 V m B C Y / E 3 O o + h r s L h 1 R P U g Z i q d Z 4 / X r j 6 7 N x 0 K T C i w c + N 6 o P 7 9 1 B T M G / V A 2 7 e v E k H D q h J N s 2 5 Z E c B Y K T B 6 O g 4 7 d 7 d q x E V A F S + c 3 8 9 T + + 8 + z b d n w p Q d P w m p R J R G h k e o Y H 9 / d T E B X r 7 9 u 3 m 6 s V 4 8 u Q p f f f d T X r v v X f k G N + A 9 h a k G t p X 6 K O a n 4 / I 7 O G b f F 1 9 Q w O 9 / P L x 3 F g 9 J / C / T i l o I c n C 0 Q t x D 5 1 / u L h N 9 e 4 A p B P J C I j n j e L 3 w z E c 3 j 2 T T l K W K 5 q m Y H 4 U f 7 U h X 0 1 V G d 4 5 s Z 8 i d Q e 5 L Z G h i 0 N + r t 2 U T J h h C z J h d u p H t 0 P 0 J G w 6 R R c i Y q J e 7 S D X p Y D + I F G t u F C 0 c F v D 0 3 y A 9 v Q f N B J o q K C / q x R Q v r A + B Q w I K F R / + t O H Y v S A a r p j x w 7 q 6 9 t L b 7 / 9 l h g 9 3 v / h D 3 Q E u X 9 x u w c m c a f K m 2 R B / O 3 T A F 0 a D t C n g z W c F j U l y Q R c 5 L T C D N 4 X A V v p O W E r A k g p D l E 4 k T e s V B u q U k L t 6 m y n f V 2 t 9 P v r P i l E k f A 4 1 T a 2 U 8 C b o Y U o F k I J 5 j I O 4 8 u y k S f U 3 x q V O U + V B C b o T c 1 n 6 M n Q H e r u O y R j 2 4 D m m h S N f / t b e u 3 0 S W p v y w 9 E X Q q o B L 7 8 8 g K r d G E 6 f u I Y N T T U 0 2 e f f U E / + 9 n f F R h V A E i v a 9 e + p a m 5 F L X 1 n Z L R 6 r 5 M h F 7 q 8 d N 8 w k P D 0 3 4 a n f e K q g b J v F z / k g V G Q W B F p B c F p 6 T S s K r q 6 Z R K q f p g m P M z o h d U E T x / u n C t 6 g j 1 / q s H 6 O 7 T N H 3 3 1 E N 7 6 4 b p z l z X o p r P e Y w G 9 x A X t N 6 i C X N r w S 1 u h z y a 0 c J u a 1 i L 2 f E h e q U n R n 1 7 y l M t Y Z i A 2 n j w 0 A G 5 F 4 w V 9 w f v 0 / D j E Z F G f X 1 7 x B w P 4 K s + v x e S P i S L P W 0 p G Q W + k k 7 X 9 Y Y z v Q D D K U 4 L V t 9 F 9 U t S W 9 2 k n q w i V J 3 K d + p w v 8 w x G p r K c i 2 G m a q L O z y L y S V T D Q y Z r o 2 U 1 + + y H C y Z g O L C 0 d z R S 7 O B / m f W + H h H u O v X v 6 P f / e 4 P Y v V r Y 2 n W 0 d E h Y / A O H T 5 E 7 3 K 7 D J 3 F N 2 / e F i k G j a 6 Y T M C D K T / V 8 W d h M m C 1 o D i P O B W l s p C 0 t K p f L D + P q 1 q A U Y r 4 l q p x j S G v D O E 5 2 J G k / r r H 1 N l S Q w 1 M r G f h e H d C / h 0 F 8 d D 2 w r U f V g q U g 3 I a 7 x M L P v p s s H S b B W r q 2 c / + Q p + d / Q u r b L X 0 t 3 / 7 A b V v a 6 N / / / f f S f + S B a 6 b N O s C w k z + l / u L y Y Q p 7 T 9 g C f x y T 4 J 2 N K 5 O A l u j z X o i R z A m l C V V P M W V F t 6 t i l x V S a j 3 X j k s J n L M Q h 0 a v C o 1 O j L C K S A W 1 3 x E X 3 B B R P s G t T v 6 V V a L r 7 j x / v H d l V n C H k 0 v b u x j y F N T Y w O 9 / c 7 3 W S 1 U V e 6 N N 1 6 n I 0 c O i / H E Q r o D 2 K F T d u j R C C W L J B 6 + + 4 0 9 c c l L W P C G Z 5 c f M V 4 K 5 b a z K o 1 S e V V c Q i f C 1 S W l m F C F H + B W V 8 e 1 t C e j Q 4 s a G h p k 0 h 9 q M h Q y z C Q F S m e Q S q a J B S / V h w r J V y 5 w V 1 n T L o q h M h p X L u 6 z O u Y E 3 v / j j z 6 l n U W D d A G M n k A n 7 N m z n 8 m o 9 c 8 / / y s l m F B Y j e n 2 r Z u 0 M z Q q q W G B d / m U C X 5 p O E j n l r D g l Q v c F y s Y v W i U y j M Z J S 9 S y i O G n 2 w W + a v l w O 2 u a k Z K n D 6 8 N 9 e B i 8 S 2 I w U w k 7 R c t N e t v F O X H 0 c f 3 6 m h a S b T a p A s 6 h j F 6 I 3 X 3 z x D s z O z 8 i 0 W + D a s K w 7 / 1 V d f E d U P o 9 C 7 d u y g B / c f S n v q 0 e 2 L 1 O j N z 7 6 1 w E i G S u D 0 7 g T t Y 1 W 6 L r D C W q O C k A o P j + c A z O j w x 2 f r S p Y J N 7 q q a U N 5 s v n O W 6 h M G K H w 5 1 t 5 M i 0 l n Z z Y 0 b Q y Q q F 2 h I q 3 U q n k B A a V W s C U P T j h F 1 U V g 3 J v 3 7 l r z q A / y 0 9 / / 7 P / R N 3 d X S K B Y e J H p Y F r J 6 e n p B I B w S L D F 6 g 1 p G v + V R J 4 S x B z d 2 u a u l a Y T m t F Y d 4 h s / l X m K U O n f M m 6 H p X m a r t O e P N o / t z 0 g k 1 t 9 f r 4 8 z H F 6 w M K 2 k r Y H g O l s Z a K 7 6 3 K 2 9 k w M K Q U A G x S m t n Z w d d + f q K d O h a a C F a D B Q 4 O / U C / + e d u k K H 2 i q 7 1 D G e j I 5 p w L n A 5 X p A J B O / k V X 7 Y P E b n a 6 M d f Z 5 w / W E w o L + I W 7 X g 0 x Y G w H E w s Q 4 t G k s y p F O A N b u L g f h G D f w H W b x t e B L b t t A L Y V l c M y M R o h x m w 7 f g s m H z 5 p e A a B Q v X 7 m N F 2 + f I W i s R g d O n R Q 1 g 6 c m 3 h E p 8 y 6 e J W w 0 m G Z Z n u b q 4 8 r M 3 B 4 J b B 5 C B / f b M l k y Z U s s m 6 6 F V B S 2 X O v 2 8 U 1 M h Y j e f j w o S Q y x r C h I b 4 C Y V M 2 H k 7 r i j 7 Y z q V S w H s W W + d w f O 7 8 h b J H b u C b 0 b m L m c G a B i F 6 z O 0 t r E K E T l 2 r E a 0 F t 8 f V e A I 1 d 3 y Z Z c W e N 5 R c j i / i b 8 5 m P R Q R 4 1 O + b L j R y a p Z b n b 9 X S 0 0 M T F J O 3 f u l E 5 c j D s T n d q g X O k E J J a p 5 e 6 M v 7 i a u b u 7 h 9 8 9 b 5 R w A t 8 0 M T l J N 2 / e k n l U X 3 7 5 J X 3 z z b d i 0 L h 2 7 R s Z p t R i p n H 0 m 5 H i S K u 1 A J Z S L N a C 5 c H W C 7 m 8 h C / 5 r 4 U A P / i d m I H E 0 m 9 1 q 3 O 1 y s f v J 2 O 7 m p u b R O W 7 / D g o S w S v F l g C a y m g Z n 6 R 6 N h 1 i L 6 6 c E l G Q B Q D n b n D j 4 Z p z 5 7 d s h H a s W P H Z I Q 5 1 q K A p I I V 0 K p 5 9 o s q 0 Z e E l Y + w b k R 7 f Y b V 7 A r c c B V Q E u E X X 2 b J p O E V 1 J 3 r B l c T q r V j Q N Y b B 6 4 + 9 t E U 1 5 5 O i b Q S 6 Q Q s t Z Y 3 s F q z e C m g U C 6 H W 5 P 1 9 O r 3 X h b p i 6 F D z l E V l y 9 9 L W 0 l q H q B E B b n r J V t d d A f h f l N s H A + H R 3 P f T 8 m B l a i H Y V + q F v j Q Z F S j a x O 7 m x J y U K X L x L 6 T e Z j H N 8 E o o l x Y m J l e f 6 i w a V I 2 e 9 G t 7 0 + K 6 o e E n k i s n Y r z 7 O k U I 1 j 1 d O 1 A v r + c h C J w g 3 u s d E x k b o w q c N o M R v z U O / u X d I 1 A A x N + f h + E h Q g L T A H q 7 N z m 9 b m j M a Q L s u 1 V s z H v d I m 2 8 Y S C k O n h m f 8 s v 3 n e g 1 N k s f y N 6 q 0 k g N a k B 4 D H L v T u V Z C e X x B 2 t 6 o A 0 j R s W p r 4 + e F c l d P L Q d 2 q 8 1 n A V y Y z 7 b R 2 P g E j c 3 p c s f X R g J i U p / 3 d d P w 8 G O 5 r q 8 9 n R s J A v U Q W 5 V e Y g k 2 s K 9 f 4 o C 1 q M E W h p s i x a c c H c W Y E g K A a C 8 e 5 q X E 4 z / 8 i 3 K Q T D 3 f s r A W u N Y o U d M y o N M a H g R y R g g n q V Z D s G J r m x P j 8 5 W r W 7 A H 7 X L A 6 2 O 6 / F w a 6 6 4 X P n s q 2 U K j 8 3 m C Y 1 s Z X P v b 3 / 6 e + v t 1 w i E W g A E q I Z k A L I 8 M Q I r j n u j c h W S C 1 M I x 3 r e j 4 c V 1 + N r P y u c Y Q u o e j S Q L y o q b X O V K U Y X h 5 x w c m / P Q H K t A l Q I K S y l L H + Y 2 V R L l L G j i 9 6 R o 8 M o n 1 L L 3 d c 6 I w m z w + g L k 3 X a c v n u q 7 4 U J l H / 8 w 5 8 o H o t L m 8 s C A 3 4 h v S s B 7 A n l B L 7 B b m Q N 7 G 1 P U T 9 L y x c H S y k A p d U E G U 4 r r 9 v g + e j y D d e 9 H c T m G 4 d 3 0 x + u 6 0 K S I V 9 a l r F a q 4 Q C M H 2 j p 7 m w Y G A 4 U P E g 1 u e N 5 P w Y D T S O 0 c P s E R N T C N t u i U X C V B 8 b p N M n 9 s r s X U j t u 1 M N 3 K b 0 5 i Q u a s Z V J k c O r / Q k x I p q g b Z T h N P 8 l Z 0 J G T X C L T l K o S / I q I D P G 8 h 3 L K i T S S W l M z + d Z h / r L q Y S l G Z 3 Y O / z X / 9 i N X C l h N r V 2 U Y f 3 t J p 7 H B r I R N W 3 H G i e O 0 E V H b Y b / Z F I x 6 Z p d 7 e x S P O L f B e c M H a J v J 2 n J A R F R j v l / L U 0 B N + X 6 f 6 u l Y y b a t P F 5 A J W G D i I O 0 w w j 7 K Y S x y C T K 9 G D o 5 B d L i J + J z J 6 f d u X G b K 9 t Q N R 5 d Y 6 8 S l r d 0 0 S 2 K D Q Z / u V c j e 8 V W C n j / c v D 6 8 d 1 C k h M 9 y 0 9 4 D H C 1 F 0 u R m N a x S 2 A l 0 V a X p q l I 6 Q q l P o T 9 s j R t 5 u P 6 Y f X B M i w u y w D d C q X W A F R o J Q o e F S e l M 2 0 n p u K 5 8 u I m 5 0 o J d X 8 0 R U F f h t 7 o q / y o a m s x A 4 Z m U N O j / y V L Z 8 x E v b U C 9 0 D C L g d 0 n g K Q D t j Z 4 l m A p e 1 z J n 6 l F 1 H B i r A g 0 1 J N E k i n 2 + M B O Q 9 p d Z z V w t f 2 r E 0 y Q J W F d L V r A C 4 G 4 v m B + g t 6 S a y F 7 Z F 4 0 R 3 x 5 Y J L F 9 7 Q P Q 4 N 9 K a W F n q T y f R A + m B M j W W w E n W v F K w q h b v c N s Y I 7 H a O N k M l R l n L v c t 4 x b O D N Z Q 0 h e L l 7 v V R X 8 q Z R 3 W k K 8 k V W 5 x e 2 p G k D q 4 E k E t r 0 R y W I m 8 x l E j 2 Y v U l X d m J B 1 / Y 5 S 7 n O g n V X F 9 L h 7 v 1 t Z 6 U s e 7 2 a g D L G N a p s 8 A S W k A 5 / U f l Y r n O U B S s s 3 d r x J o W W s c J f c / C U S Y T V L 0 b o 4 E C k / k J l l S r Q X G S L J 1 G f I I Z g 6 V a S k K i s d X P i 7 Q 6 l g f X T T A 8 t n e n 9 L l A E q F h / C J g V T S M E C h H X S s H 5 d b E n 9 8 P 0 V x 4 l v a 1 R 2 h 7 4 / M v I M s R 3 Q I r y W L Z A A y L g i R D f x S A 9 T n K 2 X Q N K D Y I F S d J q T R y v p 9 9 T q m k h I Q a f D C 7 q P y s t 5 P 3 d 5 N D Y / W b b 7 6 R d S D K L J M V A 8 b z i V r x A g F T 8 I c X H t B 3 X 3 1 I L a l 7 F J q 7 Q Y l 4 5 d u O F i j E 6 H h + u z 9 G b + 3 N T 2 4 s B m Y a P w n n N Q R 0 L g O Q 5 h i V X g 6 K D U L P A g g M 4 P 3 s 5 t d Q + 1 C x S i G V q M I b J l P p k m V o P Z 3 r V D 7 K p O n E i R N 0 / W n h B t P P E 1 d G A m I 9 u z 9 Z + b 6 o u i A s Z e a g B L A j f F v f a 7 I j C F a E b f T N 0 Z u 6 Z 3 Z F 4 X y H M 7 v j F G C u o O C i Q 7 e 4 T Y T 4 Y g M I J B P m i q F N V c 5 A 4 m L p t B w a H I a Z X G V q o r C F q L a p 8 s D R i 6 7 8 y o H n k y s 3 X f N a G O z 5 1 u F e G R j 6 0 R 3 d o g a w x M I S Y L D K V R u w c i 0 m L y 6 w 2 h T h 5 s d M r L B t i M K O U Q n 4 T j v g F S r W + Y e V n f Y d i 8 z T g S 4 / 7 S u x d w G G X l 0 d C c q 7 l K u u P i 8 g H b B r P T p 2 s R 8 w V p O F j 4 m m 6 N Q V P 4 k O 3 j i 9 f H R 7 x d T 0 S s B V E q q u R j t z i z d J s w C Z U L N W G 7 5 9 E p D F T w 7 v S N L 3 e p M 5 k 7 k F C j C m x V s y A Z V c 0 m s + P E W + + b s 0 9 v X / o Y b s u O z s 8 X B o i C s u t F X V S A M y A Z U g U 1 1 g 7 e + O 1 8 C 7 q S 9 / x U k S 2 W P + T S T X d / 2 L Y r j K K F E X C o p U w v g 9 J 5 G c A K l g 4 q 4 m Y C S G c 4 0 K r P J a r A Z i o c r n h X 0 7 m 6 g + 9 Y T 6 9 n R z M q f o 6 p V r 3 G b x 0 U c f n 6 X / d y m y K h J h + v 1 S i K x 1 j X V h E l 7 K + h L K R e f C / B O N J k u W p f V y n k + v u k f l 2 9 H W T K 3 + F N 0 L t 9 H T M B J N G 6 U W z j D 0 / O J l i d 0 O j M h A n 4 7 F U 2 7 0 Y 8 s Z w K p 9 T l R i v y a M G k c f k k 0 7 L J 6 J 9 h o m K d 5 4 6 q O R c G U H B i N H 1 l K g N M 8 z Z t M A V v m M u g c V U F U + j O n T 8 X z w u 7 f X U U + 3 e 1 a X 5 a r E U M s F b m E u L D u 1 j 5 e x r g H I V M l J g S 8 C G J N 4 Y S j f L s I 6 g e 8 M K I k g J Z z z k I D V t g 1 g E O h u T s s S Z i A T A H U S + w t j r J l d a a m t v P 2 6 V 4 Q 1 5 4 i t R O 2 N J G z j T B g / J i 6 V Q q O 6 s B y t p 3 N V G 6 q / R z c n Q 7 q V A 7 Q 7 q g 0 w N j g H t m L H j N d 2 x 8 V s f H k 4 S N + M B H L f / / 2 9 5 Z n P 0 X i P R R b M E Y k U P L w 9 S S 2 1 e b U M h e / G 9 Z u y 1 6 9 t o + 5 o T I v 6 W W n Y j v K V Q k g C J s H P O T 7 U s + J L W C M Y W Z q f X 9 r 0 v x 5 w V R s q F A x x L c 7 J h F R c A a A u 4 R b V A E g i r N P 3 p c O C h y n s 3 9 8 b 5 4 J I N D r v k w U 2 0 e 7 C a r l B 7 / K D Z / 3 Z G I 3 d P c 8 3 1 2 u x I w f a o p j 2 Y N 3 E x A S F W Q P Y t m 2 b X G M x 4 x j b u B r Y P i M n V j / m 0 J D I E R b 2 W G K J 7 3 T Y e I E J Z c q P G 5 z n 0 2 u 3 9 P 1 d g L d e 6 q c / X 8 9 Q L J E q S D g L Z 7 g U U M u 7 d d C k x a s 7 E 7 K 4 P 4 B t a J A P T m C o j 9 2 6 M z R 5 n i L x D H m 7 T r P K t n T B P 7 k r T v G 5 U R o b m 6 B t n Z 2 U S s R l u v y t W 3 f 4 b J Z q a m p p 7 9 4 9 s q 1 o q f 2 0 h q Z 9 M g j W A q P B d e Z u 4 d t h J M e o Y 6 o L V G 5 0 E q N t 6 O w E X i 2 y d g 4 U 5 7 O Y z R 1 t K P W 5 D S X z o r T 9 l E r G p d J 5 7 V S f u c P 6 w 3 P 2 2 m 3 X E O r N w 3 3 0 + 2 + h F 6 + O U A C 2 n x W 1 2 q W A N M W U C C z K c o r b O E 0 O t Q z A 2 D 6 s X I u 1 H Y o 3 G l g K 6 O d C 2 m D H D q Q d E O R 2 U i u 3 R 4 u 3 F C 0 G h h b d n c h 3 a K P t t W 9 b U r o n M C I c O y O i o s I q S F i 3 0 L l U Q J A J d Y R V y 2 + e B t f e P 2 j y G h M o s 1 k Q i Y l l C W V I 1 R q K 0 2 g 4 r U Y J Q y r K J u n M a / n 1 N d Y b r i L U G 0 y o P 6 y R U N U A L 5 d J 2 a e K f 7 / X m y j Y 7 Q K h M S 7 E 7 X U Z U c f s v r 3 P w v 6 O J P W 2 r q 5 E Y 5 C w f T q M I L 3 N K X o 4 s 7 I R I 5 B o o P 5 a p p f Y v N Y O X Z Z U 4 m v H L j Y A X 8 r K B z X 3 9 d P P Y W j J K u G q N l T c x Z K l k s A A E K x t g Q L 4 1 / u h g o K I 0 P b G j E h a p x r 2 L M w W j b w o F z I T 2 o S B A J N 8 J W S C C g g y w 8 i C b 0 B 7 y l p e i 9 e o e B a 0 o m Q H U p l j + T E k k 3 j j W y f n O C E l 3 l G G 1 t s t r Z i v A 2 Y j L m 8 A V R B O k / i X S 8 z C x e i K c n Z c h F r 2 L a t d K w H a S I + L p s f s 6 0 j R m 6 a f D H O f s B n B z p Z 0 S c M D g H U E n a R H V w Y 6 3 d G f h r U o o I o e 2 p 4 S l f F Z 3 2 G J o 6 R B G Q B Z T J w Q S 4 m z y P G P X u 8 e 8 K c W U W w d 3 e Q c e 5 s E + G I 7 x w i S u V Q n d Q + r X 2 8 P a A G H e R 3 T S 5 b C 0 7 B 3 R S r X p 4 M 1 0 n 6 y w H / C j A 4 j A 0 z p m J 2 L p a u h f i 7 V l g s y S Z q 5 b e U c 9 T E Z 8 Y r U t a g N Z N R Q 5 L h m 8 c q 6 l i R 5 4 u T i j B T S c 9 a Z e E M 6 W 3 7 c 4 C Q t 3 O L 8 f n f V N s 8 T M J 9 j w Z h O L s S w k h V L C w u k C 9 Q n q F e 2 k 3 Y p r M Q Y Y 9 e K c M J K T Y w 1 x G 4 c 6 B M D S a G i O m G v i / O 5 W W 7 n 4 V u c Q P 8 g 5 l D h H n Y L n x R f C 1 U W f W R v 9 8 e l 0 x n S L B G P i A Q U k v B 1 l j y w 9 A l 5 T B z / M e d M v O P Y l h 8 3 O F e p f B i m v 9 k w Z l Y w G p r 2 L y q Y F l C f D n Y m Z U m A k 6 y G o R b E v L E d T Y U l v d w J m X h O 8 Z o O L / M z A C 6 f d O F h i N t G q Q K 1 1 A l c 4 4 S + j z k w + G 5 M B w T j v X t b U 6 L y H e C w X R A H n c 5 Y x 6 P P f y c v n R 1 E A Y v h N w W x H m C S n 8 H f a s 7 l n c a 5 C a 4 y S i C B M E T G O e p 6 M w C F D Z P x M C V + q W n 4 S B K 0 c a 6 y 1 A A h 0 E c 0 E y 1 M J 4 w Y x / g / O C z P j H l L X w 0 F R Y o 4 i 9 2 3 T x a 3 t 7 C a E c o m x h Z 6 T H v H D o s q B i Q L + t M O M U H Q 5 k L 4 Z G + 8 Y C w i z P 8 w q 8 O c 3 s v t M F x j R 1 A 4 S c F f Q u 8 N R O n M 7 h i n g y E U f 6 D 8 c B h r v d 8 Z 5 0 o n p Z 3 V q g L m X X 0 9 q 5 e m / L j B u U p C T Y R 1 g X w n y l n W u N o B F Q l l C 6 T 6 7 F 7 N k p I K q z T Z l W 9 x / b N W q M U + W r J z P Z M J p L L m c Z B u r M S y 0 1 h O D R I O k g m r H U F q 4 q p S d R u u Q + c 0 p B C m 8 H / F z z n / I C T T Q O z 1 + A a s M I X V m h 6 w 9 G 0 o 2 j 3 S E i o W S 4 i P x U z f 2 B M T S W R J h Y 8 E i Z p r 0 t R a 6 + h K A e G E U F l q b F r c U b 2 e Y G n t n h / k R r F 0 e l a h 2 Y h A e w U F s 9 T G Z 3 N c Q N c C k O p Z a 7 h D o t l p J r e 4 / T M S 9 t G 2 h i V E 5 h L g M i 5 D q A A Q G Z U E 7 v k N E 7 l 4 F A s I E Y 9 p p z Q c V H 5 I K k u W j P H b m E y T C 6 h 0 V C q J A 6 k 4 s Z o a s U O 8 e 3 7 W l k M V R n s t L F q F N d l m x d e P g 3 T t S W W n V j w L q L Y w 1 c N a C j G 1 R J Y E W E V 2 l F q M C F I R Y x S d + 2 A J + H G W U H B e V g H x U K x V 2 x B I 0 6 n e G E t l l V b N I Y y i g M E i T 6 x Q 6 M W l U T l w V R t q J q I 6 u L M d t d n a U 0 7 A Y I G R E l D z o G Z h r f H n B f D m 4 l C o Y E w e V N F y N o 9 7 F o q z D 4 S 1 a 1 K A Q H 4 / t w m l X a R q H K x 7 b + y J s m T L k I / V v 6 v D f n o 4 p W v c Q + 2 T 9 S W M d I K r q 9 t q Q y 0 J S f w S + V d s Q d p M w F J e n 9 3 T J Z g z G Y 8 M S Y L 5 e a 0 F v R S w Q i 2 X 1 Q K M r H F t x F O 9 d n o F b q w O H d E g U J p 1 w O 3 b O y U s w 4 0 M U W I J v o 7 D U 9 y k j n D Y G i L u T n g p 4 G U p h Q G 0 J i 5 U 4 z Y J V Y p m 6 + S w E i h I V S y V r O 6 9 m a U V s K 8 j K e b t o 1 0 J 6 c v 5 w T 4 d r S 6 O / 8 B 8 j W 1 n 0 A m 8 n u h 0 t L u w g Z y A O c K 8 E T d u C A V C 4 L 2 F S H y 8 w O R B 2 O t F Z z A k k F 4 j z p A t n t S 2 F V R C / X 9 8 b C 4 V 1 t 1 5 P r 8 + i G r D N V h I 7 x Q d X G s s J J o m t o U z v B m B P W 9 f 2 7 3 8 p E A k E 6 a B Y O u e Q W 4 L O Q 0 C G G + 3 1 s m Z I E K p r E A 7 r O R U D u Q j e + h Q f r s / K u R I J p M 0 N z f P a l s t J V M Z O n v H T 3 v b Y t R Z n 6 B z 9 3 0 U j e t o c z s o N o 3 t b N J J 8 m R i t B B N U j a d o J / + 9 D W 9 v 0 v g q j Y U H D o B O f X Z b a E U 5 u J e + u h O D d 0 a 8 9 P j G V 3 8 B f O Z 0 O / k T D U U + N O 7 d Y e K H i 7 k z n X v y i W T D K M x w H 3 g A P Q v L V W v L b U 1 k L 0 c / / v x b f S X B W l y O s z 3 U V U P O 1 V C 8 t y b 9 M k x / z X n I J 1 U Q u E 8 p n V E o Q Z m 0 x T E H B O 8 k 4 u c 5 / M b 7 p J Q 0 I 9 n E r 2 S A T o 3 Z k t C r Q T o d M U o C q h 9 S C m s A H u k K 0 V X H g d k 6 N L 1 p w H p Y 8 L o B C x V 1 t m g Q 5 / Q P 4 U h Q F j P f G L e K 3 1 H 6 J O C 2 R t l B R M L Z y M p a q n 3 y z J h K 9 1 T S / N N 2 0 o g i G g g k T H a v a O B 6 v 0 p u j b i Z U m E t l G a T u 2 M s J + i z w d 9 M n 1 D p m z Y q R u Y t p H Q N f n e f e c Y 1 d a 5 a + M 1 J t Q 9 d 5 V Q T v i p W B e / m V p 2 V O 2 T E + a 0 u 1 6 3 G t H Z y P o f p y N U v 0 e z W K F X 4 y G R W B A I 0 a J J b 0 5 N T M S j F J 4 c o b b E T d p 5 7 M c 0 E l 7 Z f C n k H Z 6 R l z h q V M B 8 p r o g q / k x l T w y / 4 l V v M Z g k n Y 1 x e n h Z J b b W 7 g O M 3 V Z 9 T P z o J K J u B D q g w / O s N Q E 3 d 0 D 9 9 n P O I F s g x O 5 g A R z p t l m N 0 x U A h h B j k G r Q z N K J h A J 7 T I M X M V e W V h I x t n m O r I j R j 8 5 U U + R p h O r I J N k I z s m l T E s W G s e D A q w 4 j n 7 l X D d T A T 7 B / t o Y k H b 0 k p E 0 w c l h E T Z 0 G F q b o O o y W 5 z r b V p z Q U c b O G 5 A 1 I J i 8 Z c G w n I d A s n s B l c x t d I F 8 d 2 U E N b j 4 l d H r m s Q z 6 y h A r I O D 0 l j N O v C 8 A M b k i V I 5 y S x r q c V J N p 8 T q T t y b k L y g z b n G u M 0 r A 1 Q e h Q 6 d l y s I W X h w w 7 q 9 4 D 2 J k i X P N i e U Q 5 E t h i d R R 5 U w Q / g s y e c i 2 h w 1 J 2 A d R j n f F c 2 R C n j s l k T o Q L h 9 W P 0 V 9 e 7 s X l R s 3 O F f 1 Q 1 k X S e r 4 L q w A Z M W 6 U 7 x v q X 0 v D u V O C Y G q g 7 U A E y m V a p g 8 i V H 0 I E c s m Z X R 4 s w M I V e N n 5 0 P 5 6 G 6 S R + J S i A Q i / M d p L H E U z I p 0 a x D X P 8 A N v z G u 7 n L u a 8 N Z c E J P R / N U m / L 8 u v S b W H 9 A b U R s 3 c x X w u W w o F t S V m o 8 9 T O G B 3 o S F A q j a X J l F z o w M U u J D 1 N S f 4 / V f d U S i l 5 c h I J 8 U V x W Z Z O I N + z l l V b T 7 i W U J j R i b 6 G 3 a 1 Y K g q K w x b c D G z e V h / S K f G A l T R 1 w T Q 9 m M Q m 1 Y V S B 6 6 9 D h 2 1 l i j a f l L V z x D J W P 4 Q l i 4 U t J / 4 + r a 2 B n m G G 4 G l r p n t 7 n N D 4 R j X Y A n y I B N E E 0 c 8 n z D Y U v t e P G z e F G + m h o V c 0 G F r k S O E I U d U 6 k S H K g f J w y 7 I K h / i D n Z y O w r E Q T y k E V e k a l o 3 D m R i P y 3 H K T p 9 5 n j u X d z m X C u h M E R l e J p r N k 5 M d E 5 u Y X 0 R 8 q E 9 R L S L y Q O 1 z g J t J y w l x p 4 g T y Z 1 w z O w e 0 H y F E o f H F v p 0 x L C 7 i B 6 L D 6 k l p D I X q O k s s S q q S 2 a A u I i u N I o Y V 0 w o I l Z 5 8 d s z U J z 7 h Z e L N B k w b h A k A c d v 2 g j Y c Q 7 S G Z 3 D c m R B d L I S C R U i i k m i E o m J Q y I 0 t W Y 4 P O W Y E Z 6 I Q z S 8 H U i r Y R E S i p 0 7 K L 9 1 N 2 F t d l L l x c 3 O N d K K K C 9 K U 5 T C 1 k 6 u i M q i V p M q i 2 1 7 / k D q 9 w C G L a E 0 e 4 W j 2 b 8 d K p 7 R t a R w P J m B W T K h T P 0 S k + M e r k d r I T R d h L C D c G U U e E w s l x 9 u F q u R D G t Q 8 g k 8 b p q r J V S Z 9 5 8 2 b y B O + H K f i i n w 6 Z g s P g h I + D 4 g N 0 W X g Q w J h B J P r A t J a s U O a e F w A i h u 9 U 7 C e Q I 5 + I y t K s p S V 2 + h 3 y s J G m v S 1 F r D S S O I R M k m D k 3 F 3 W Q i X 0 Z k i Q u J e X A A x 2 z q I y 4 y b l y p I T T t T a l K Z V C 5 i C R N d O c 2 J J S z w f o S 8 J S Y 0 d Y M o F Y k R L 9 U d j V I 2 9 s y J P J 6 a x 1 b 0 9 3 K x 3 v j n E N n q H 9 2 2 K i 0 q k k y l A 4 x v 8 r p M H / s A + V D 2 Q y J n K r 7 r 3 z 3 s m S Z c R N j u u c U t H u c b W h L E 2 y 2 r e n h T N B R P 9 i U m 2 h 8 j h o D A 2 Q T D B E Y B Q 7 g L S 3 L p F U V e 6 Z j k k C 4 i D L 6 v x Y I w L q O w i k 5 y G h h q d t + w u V p h o e Q C I h V U p V P h C q c 3 s H v 8 H i M u I m 5 + o 2 l M X d S b 9 p x C K D t N b i P z l i b U m p y q I p l K E 2 b h d h / y o s 4 + Y k k Q X C t b V 1 u f g c g Y o d 5 x O m X k B K 2 T g d W W 5 8 J t a u p g T 5 P f l 2 k p D I k k r a U G l q b n Z v 3 5 M T V U G o n k 5 b o 9 m E Z s c Z o k a K L W l V S a C P q X a Z f Q d y Z B F S q H P G F T g r i e w 1 u W O b j 2 k u h C x 9 6 t H n q O T J O 9 0 X K p N J 0 k 8 + e M c 8 3 d 1 w v V H C u s s j A X q 5 i 9 U F T m j b g N X a k c / j k i 0 p V R F g w z W s W V E K e U m U p X B 4 1 o T V + q r h Q m d J h K n u e o x 8 Y 9 9 U i h K W S Y V Y m A X X m X w V q c R k k m t S t L 2 z b V F 5 c K v z Y v Z R N f z 0 b P d R y I e h K k h o V v s k s Z H 4 V l J t Y T W w b S P 0 K a G f C e u P W 1 h 1 D p W W D a P w I 7 0 n x k Y l D H K V k l A 2 T i S Q 1 y e + x j v I Z P w U + 7 O w 7 v E 1 x A T C M b b + x P o R G V Y X 3 / / x m 4 6 S 4 O 6 f q l D 5 L M 4 / D F J T E G 0 p J L i S S v V s z Y w t K b U 0 S i 3 F B j M 4 l 3 t Z K Q k T D A 9 t R 1 v H k s j p i k j C 6 d 7 T u y e X 7 m K x M + e t L 9 f x u V g 0 p t f I u T y Z h D T W Z 7 V u R 0 N C J F P S T H m X 6 z h v 6 + v d N c V 9 O X j O 3 x 6 q q k b I d 4 M x J o 6 f v H 5 2 X P N 5 f c b 3 e s X 3 s I 9 C s I X S g J E B W 5 D u a U u V 3 G X Q k s j C H o M E 1 i 8 M 5 6 W W E g m E g c l d i Z O I x y V P Q B C o d 0 I 4 k I a P s f W r d Q 8 m s / R 0 R g 0 Y 6 W S c 1 T + u O F N x + q d f / 8 y 8 S X W g a t p Q 1 r U 2 Y a 0 J L N i h B g r U Y p q J m t F w W y i N 4 9 0 J 2 S 0 D 2 + M s R S Y L J 3 n y k k n 9 a D S a C 2 v a W 8 m j + W C l E N q 7 m G Y h Z D J x 0 C i s Z F L V T v 3 m k O a p L s T C e c p + X 9 / O k m X A z c 7 1 H b v F r q s z q O 0 m V g + E V M i o H K n U p L 7 V p l J A z U M G o x 8 J i 2 J 2 l L H w P 4 h k n V P 6 5 M m T k R W T c h 2 z E r + Y d C B K L B b L q 3 k c D + K I 6 i f E s V K K z 3 M 4 F g f R E A d 1 j 1 V P D r / 1 z q m S Z c D N j p O 8 V L S 7 3 c C e O i U R a j t x m i n i S 6 Y h 4 z F 9 f k v 1 O 8 Z S S U a D I + m K 4 J R C p Z 0 S S N L V x I E w f j I V m Z D F S S L j 4 / 8 4 j P t r f u g 9 8 D / Y 0 T 0 n m T j P c I x 2 0 9 0 x b s 9 B 3 e M w j B H / 8 e 9 / x G + 4 O O / d 7 q r K K G F R E / J S w M + F Q c i k l j / J f O u b g g D n r H E 3 G z A F H Q N X l y K T 0 9 n 0 s s 6 S w z o 7 N g / O F / A 7 z m l a a 5 v J V m h 6 j A d b M g m B h E S W T H l S J Z I I g 0 x q 1 W u o r 6 X W t m b z p t W F q i Q U c H C g S d Q C 1 H p a s 4 F Y C K u k U g k G X / u r N i O w U G U x 8 i S y x 6 a j l g O W J F Y a S R h p 6 P B n p q c 4 T X F s n D 2 X i 1 O i T E 9 O y t 5 P 4 d k Z O R a p J N J H S Q T N I p V U g 8 S N E d K 1 9 y Q P k / S f f / m B v l w V o u q M E k 6 3 e 1 e 9 Z I C q f e p y w / 0 l Y 3 G s 5 N p s / V U w i b f X Q + 1 V W C m k P g h l S Q O i Q N p b 4 n C c h J U Y u T j x 0 z I g 1 p I m F o v Q X D h M 8 / N h W l i Y o 0 h k Q S Q T z t U 3 N o l 1 r 6 a 2 L k c m x K t Z X P 2 5 u T A l m V T x B P J L C f X u + 6 + X z O t q c V X T s V v q p 7 U 5 R H 4 P C o O S S C W V Z p y Q y f p S c P Q Y B S V H L l t N b 0 B g r 9 4 b o 4 E c k e D y p N J j d Y h T 4 o g z 5 3 I k M v H 2 W N Q 4 c 7 3 P F x C C h U K 1 F A z W y F 5 P l m w q j T J M l r i R S F Y y p S m R S E j Y H w j Q t W E s u Y 0 V Y Z P U 1 F x P f X t 7 H T l c f T 9 V q / J Z H D u y T X r X h U w g l d X F J W x I J G H N a E s q F A g U H h Q u F D T + w 3 e z r p q h 3 4 A p F x P z 2 C J o c T v J q Z r Z t M i r b o h 3 k M l c i + v i M a z 9 g G O N s 9 I I D s Y F + I l k / h x I g 2 S N s u Q C i R K s 1 k G 1 w z 2 g 7 j 2 Y y G q + c R x n I v 3 8 l 3 8 j X 1 D N q H p C A S e O d k p 7 K m e g M G q g J Z U 0 m D m T t f D A M Y n E c U E T 9 Y c d 3 w e Z D 1 f V M N + A Z b u w C b R 8 K 0 e o m m d 9 J U w p l 5 N I k m b G x z G H 5 + f n O K x k 0 b h C U s F Z Y w P U u k g k I m F 0 v k s b j e + B 8 0 k m U T S e o q l 5 X K / t p n / 6 1 T + Y D 6 h u e C 4 M D l d 7 E R L M L y T o x s 1 J 1 t v t 6 A l 2 P o y g 0 N E T d j Q F w u h s l D D 7 G K 6 U d 1 y / m L C b A W I U A i y y I S U O j g / v S N D 2 B k g J j S v l L N G U Z E 5 f J Z o 9 t m E Q D p W Q J Z W S D t e A S M a 3 p H I Q D M S x Z M J g W a h 6 W P w / k 0 r Q 3 / 3 D j 6 m j s 1 0 / o M q B E s R e 9 b u G + h A 1 1 P k 4 g 1 k i Q Y 0 w q l + x 2 q d h z W S R Z l I w 4 G x t r E 7 b W V q w + A 8 / Y / 2 R e x 9 D G h R w d Y Y A C E u B 5 4 K d T d O 9 C b R 3 U M g L n a h 3 7 G K s n m k c 0 i N / T n 2 T J i A M p 1 U s h t E R H G e O r a 9 h 9 k G W p B I o z n 7 c t J O 0 n 4 l J x G H x E 5 Z M L J m Y T F 3 d n U w m d y + 8 s h L n + W r w s T t K S 4 X w 5 V c P K Z 2 F l L K S S q U U j q 2 k K p B Q M M v k J F W h x O I / c k 8 + k r A c a R Q j F x D k z x X G V w Q g j A b M r 9 N n h z N y j Y m X O D 5 i / 8 z u G A V l d a I 8 8 e B m o 7 o G u Z V K i C u U U O o L 4 T g M A i B 9 Q L S c h D I k n F 7 I 6 q I r T C w d D Q F z u J J S T O M g F X x I p s f W R B 6 X H d x / 9 Z t f y P t v F G w 4 Q g H n v n z A T V y Q R t U + q I E + Q y 4 l l S W T E q h Q / c u r f Z Z U o M g i g m n A I B f j i F s K x R c o C Z a C n t J r u J g 7 f P k r v s Q I U f R a h P V 8 V q a y d 0 L t w 4 8 Q B c 4 h 1 U y c G m h w T Q l C s c O 5 J J N l j o l Y z + S x Z F I S 6 b A i m a f G P o w P u F 6 s e j k 1 L 0 X f M p k w 6 B V 7 P A X 8 P v r 1 f / + l p u s G g u e r e x u P U M A X 5 + 5 x E b L S y Z C J y e X L k Q q S i o n g I J d d R j d P L n V C G D k n I b 0 G D 5 F z J s 7 C E S w b K P / 4 U w o o 5 M Z X r 5 S v p M A 1 E g t f w p A c a X q l B 8 t a g x Q 4 Z a Q R z j v J Z E m E Y x D I E G s + l q U r j 3 V k h J I M T p c g e K U b 6 0 N g I + m M z L Y V N T I a l Q p K 1 D 0 h U 0 p G n N 9 4 6 p W 2 E 8 j k 9 3 n p N / / 6 X / C m G w 5 M q B H N m Q 0 G F J T P v 7 j L r U S V U E 4 j R b G k K q 3 + G e L g G D e 0 c a C P + I g y 7 M E 5 D U l Y P P l r U X i k y C d 7 L s T v b A E y 2 B N C F g 2 Z S 5 Q I E o L P z l 6 v 8 X o e z s P h N / t 0 N x N 1 h l C G T J Z E I J Q l 1 u V h P 0 X i h l h y r S G Y W c 7 N k u p E V 4 z m Y h k m T Y Y a A m i v q s o n k g k + S y W Y y 2 + P e S g S Y 6 n G a h 4 n N f 3 L / / j H f N p t M G x Y Q g H Q 4 / 9 6 7 g 5 / J Q h U S K h c m 0 q I Z A m l Z E K c k C T n N B 6 8 E O o g T g 8 Y O K + + Q K J N e E V A 4 T Z B M A N / x b N h c x K F P + d z C L 9 y D v + v 1 y h p 9 J o a f 5 q + t y s u 5 5 Q c 6 k v Y E M i S 6 t s R H 0 1 H 9 H 4 g j p V I + n + F Z E I 4 5 E u x D s D O k 6 b u x j g t z M 9 T I B C U N h N I B T K N T k X o 6 X x I J J O P K 6 x f / c s v K R A M y H t u R H g u b m B C W X x y 9 j v + U k s k P x N H C S W S i s k i E i p H K i W U E g h k 0 b A c C 3 n y B N I 4 B D l s f A s T g 8 D y A C n w x 4 I L s H j 2 r z 0 v E S C A 9 S U g v o a N b 4 5 r / R l u 7 2 T o Q C d U P h C I 4 w 2 h E m n t + M X S X u E Y 0 f 1 J T F N X S S S E z E k s Q y q 0 j y z B E O Z 2 U 2 t t k s b n M K I 8 R U c 6 I / L / O c n E 7 j r G 6 H H 7 C Q N e f T 4 P / f N / + w W F a p Z Z A a b K s S k I B X x y 9 g Y X N x D G E C k n s Z R I S i 6 m g Z V S J h 4 k U R K B I s y O X J j B P h g j n p y T 3 1 z Y w l x d E o Y S 8 t d 6 Q g z 1 H G E 9 m S e O H K n P f + Q q + I 5 w f 3 t S + 6 H w Y 4 h 0 d 8 J H T 2 b t C A q Q x 5 5 D O C + R h E g 5 Q q l l L y + l 0 m L B A 7 F A I G w w 3 R B E + y j N U o 5 Y / U v Q e B i d u O i 0 T V A w E K B / + d f / i h f e 8 P B c v L 8 5 C A V 8 9 P E 3 X L Q s o d R f U l K B N I Z c 6 h z k M o R B W O g i f F H S a J y F P b c 8 u A z j r 4 Q B F O o c U M A 1 Y H 5 B g H x Y z s v 1 6 t v / B U G w c 0 m S p Z G 9 J k c i O A e R c K x k U h L p M U s i h H O k M m R i E i G M C Y F i 7 W M J J f F M I K h 6 A U 9 C 2 k y Q X D W h 4 I Y 1 Q J Q C E + q J p v 4 m w f l z N 2 l u I W E I B f V P p Z O S L E 8 o l V A g h J N U z A 4 T p 5 w y c Q D i N V I P H W F H Y A m Y L M h 5 z m N z B A I Y X + L s O T n E O Y T 5 o D h c 4 J Q o u T A T C l v N W P M 4 4 q y E y h P I E E q W R 8 Y x S I a w + r b j 3 A 7 7 8 m V 1 W B G G g m 3 f 0 U k / + 0 X 1 T s V Y D T Y d o Y C r V w Z p d C x M B L X P E E m s g I Z Q K r G Y E o t I p T 7 / M c c g C n z c N e / r r x w Y a N w z w Y X Y Q k L O Y w m z k 1 + n L 3 / V l 7 C J c 7 j 8 s Z N M 5 t i Q x 0 m k X F i I o 9 c o i d g 3 J L K E y p M p R f v a I z L r N s q S C Q N d D x w c o P d + 9 B b e b l P B c 2 k T E g q Y n p 6 j 8 1 / e 5 h R g A l l D R Y 5 M S i z 4 B Z L K C 1 Y o k X K E g i + E k b / i q 6 e + w p 6 T g 5 L g s m x g A u B C L m x C 5 i I U f D l r r 8 H 5 X J w J G 7 / Q W d K w E w K Z Y 5 A l R z B L K A e R c u Q C e Q y h W L W D D z V v R 0 O c h q d 1 Q c u A 3 0 8 / + / k H G 2 Z s 3 k r h u f R g c x I K g A r z 5 w 8 v c y H h h B B J p a q f U / 3 L m 9 V B I O s z M 5 x h h s Y V k Q p H G i H H Q D 6 U R 2 E G g A w 2 Z M M g Q S 6 G P R z r R e L j W K 4 x Y Y e T Y / w I W R C X 9 4 U k C I v v I B K u A X E Q J w T C O f Y h k S y p O C w S S v q c s K h K m u r q 6 u i f f / N z 8 v l 9 8 m 6 b D 0 T / H 8 C N H D B G a n 6 S A A A A A E l F T k S u Q m C C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 N a m e = " L a y e r   1 "   G u i d = " d f f 2 2 8 d f - 0 0 0 6 - 4 8 f 7 - b e 0 a - f 5 a 8 0 d a 4 9 0 0 b "   R e v = " 1 "   R e v G u i d = " a b 2 6 3 a c 5 - 5 d f 7 - 4 7 2 5 - 9 1 2 a - 1 a 6 5 2 b 8 8 e 8 a d " 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2.xml>��< ? x m l   v e r s i o n = " 1 . 0 "   e n c o d i n g = " u t f - 1 6 " ? > < V i s u a l i z a t i o n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/ 1 . 0 " > < T o u r s > < T o u r   N a m e = " T o u r   1 "   I d = " { 4 D F 3 B F 4 D - E 6 C B - 4 9 D A - 9 3 2 9 - 4 D 8 2 0 8 F 3 0 2 F 9 } "   T o u r I d = " e 6 0 d 7 6 6 5 - 1 5 2 a - 4 7 1 4 - 9 f d 4 - 9 b 0 b f 9 c 7 b f b 4 "   X m l V e r = " 6 "   M i n X m l V e r = " 3 " > < D e s c r i p t i o n > S o m e   d e s c r i p t i o n   f o r   t h e   t o u r   g o e s   h e r e < / D e s c r i p t i o n > < I m a g e > i V B O R w 0 K G g o A A A A N S U h E U g A A A N Q A A A B 1 C A Y A A A A 2 n s 9 T A A A A A X N S R 0 I A r s 4 c 6 Q A A A A R n Q U 1 B A A C x j w v 8 Y Q U A A A A J c E h Z c w A A B C E A A A Q h A V l M W R s A A D f M S U R B V H h e 7 X 3 3 c 1 x H k m a 2 h 7 c E S A A k S B C g F Z 2 k I U X K j M x o 3 G n 3 9 n b 2 Z i b u Y n d n b v Y i 9 v 6 u u 1 8 u b i M u 4 m J j v B w 1 0 p C i S I q k R I o O N C A I E h 5 o A O 3 N 5 Z d Z 1 f 2 6 0 S A a Q J N 4 D e A D C l W v 3 s M z V f V V Z m U 5 z 2 + / u J i l L V B 7 c y O d O r S H U s k k p V I p y m a z B W 5 h Y Y G C w S A 9 f j x C S a q h T H y G u r q 6 q L G x 0 d y B 5 L r l k E 6 n y e f z m S M n s h S L x i h U U 0 M e j 8 f E l Y 8 k 3 p t d g N 8 x k 0 m T 3 x / g 9 8 n I t 4 R C N R S N R q i 2 t o 4 S a Q 8 F v F l + h v 6 f / b 6 H D 4 f k u U 9 G n t D E A l F D 3 7 t 0 c D v f k 6 + / M x G Q a 3 E e L s S H y b S X n + G n Q M B H 6 b k b l E 5 G 5 Z r N j i 1 C M X 5 4 6 j h 5 s 0 o k F H h b y B K J B E 1 N T X G B D F F z c 7 N c G 4 v F a H 5 + g b Z t a 5 d j o B w i A S j w / o A W T o v 5 u b A U 9 H Q m I 4 Q F Y t G o E I N v z D Q j K b g A 3 g / E A 1 k A k C j A 9 1 t Y m K f 6 + g a J A + b C s 9 T Y 1 E x p f A + T i 2 k g 9 7 s y H K S J i J e C / i x 9 f 2 + c z x F N j I / S + P g E v f T S Y f J 6 v f I t F 4 Z C N B f 3 m r s p L M n h 1 w e z 9 O q u J J 1 7 C P L 7 + J v 8 V F f n o f D I J b l m M 4 M J d W n T E s r H B e i H J w 9 z r f y Y C 0 Q d T U x M U H d 3 t x S q q 1 e v 0 c B A P x f 2 W i n I 4 X B Y p B E K M F A u i W I s G Y I s I V B Y L U C A Y D A k R L E F F c A 9 r c P 1 z n M Z J h y O c W 5 q c p J a W 1 v J Z 4 i G O H s t K g F L T A D / 9 2 Q u Q N + N 5 o n s 4 0 t x e Y o J B X g 5 / N 6 + m I Q / u V s j R H M + 2 w n E 1 w S y 1 F q X p Z d 2 p O j O e J B G + P 6 Q u q G Q j 2 I T l 8 2 V m x O e 3 / 5 1 c x I q U N t G 7 7 2 0 X S S S d Y 8 e D V N N T Y g m p 6 a p r b V F C u b 8 / L y Q z A K F d y W A t K l h U q 4 V E S Z h H U u h B X 6 f E L + j l V J A h t / d 6 1 A j E / E 4 k z g k 7 5 p O p 3 L X X n o U p N m Y l z o b 0 z Q + z 6 q a I V Q 6 G a f T / U T N N V m a m V 2 g G 2 M B i m S b 5 F w p Y t m 4 l t q s 3 A / H q A B A K q k k E g 8 o G Z 2 S a z Y b U D m x Q r C 5 3 M D A C X r n U A c N D g 6 K 9 E E t j t p 6 e H i Y 5 u b m a P T p q L S Z H j 9 + n C M T C u d K y Q S g Y K 8 W i U T c h K D 2 K S l S a V Y b O T w / P y f H Q J w J 5 A S e i e 8 C C Z 3 E e 3 V X Q i T R Y W 4 b d d R z W 8 4 I T V 8 g R F + x m v f h 7 R q W w g 3 0 + r 4 g D W x L y 7 l S 3 2 3 j u p p S 9 F p v X M K S h v x M q K F p f y 8 1 d J 4 o m f Y b 3 R U q y p s A Z 4 4 f p c b E M G c + 2 k q q E q F A P L h 3 l 0 6 f f o 2 P s / T W W 2 9 Q b 2 8 v q 3 l a a I s L V C m g f e R E n N t a g F P V K x d 4 J z i o h R a W m M F A k E k / W 9 B m g i E D R o f w 7 A x / l 7 6 H G A w c / 2 8 R T 3 p E r X s 6 l 5 d Q T t w Y V T V y T 1 u S + t r R Z l P Y N A h x + 8 v i x l M / N Y Q y 1 F q r 7 U 6 8 M y Q 9 i L U Q y V L N t l f M l Z s H n N u l e L b x H A p 2 q O 0 V 8 q f m q K W l m T M / T a O j o 5 L 5 k E o 9 P T 0 0 O x v m d k B Q J N e T J 0 8 o E o n m C h L a V 4 P 3 7 k s Y K h W M E 6 N P R u Q Y K D Y 2 l A s U Q i c m + T k R l o 4 w L K A 9 l C 0 6 H 6 q p Z S n S X K C K Q e W D Y a O p u a V A I k F l R Q G f m Z m m 6 c k J m m U / w I T w e 5 a u I E a Z a B a 7 W / O E A r g F R z F T b w R 9 W a r l t h T S Z 3 d L 3 i p q S Q U X j a Y o y G n u 8 Y K k i / N k I z r P 7 8 5 d X r 7 6 r X L 4 W b f f 0 3 u Y d j f H J K O R 6 c j 8 o a E h I V F X d x e 3 m V r p w Y M H t H v 3 b i m s O D 8 + P k 5 T k 1 O 0 b / 8 + I S T I Z y 1 u y w H P W E 4 6 W T J F I h G W O P X y X M Q l m U g g q D W v 2 8 I K F N 9 z Y m y M G p u a x N D R 1 r 7 N x C r Q f r P 3 w b 2 h G s J i C T y e 9 R U Y K p x o q 8 v Q T N T L 6 c b k 4 8 d F E i g s R L t a 0 t T T n K K 7 E w F W k T 1 0 s j c h 8 Q C k X i a r 1 + F Z c H h X P D s Q 8 F M 6 f I 2 / Q d X I j Y w N T 6 g g Z y Y 1 H K U z P d N c W N U a h s I 5 P T 3 N k q o l V 1 B n Z m b E N I 5 j 9 M k 0 c S F t b W 2 R 6 0 d H x 2 j 7 9 k 6 5 b q W A K p h k N a y G J Y s c c z j A a h s w O T F O d U w k S B c A R B J z + T K A p A G x Q R Y Q M P f / / C w f N 4 w S C T y v R u L m 5 m C d V A M D M M W S S i W Z n y 4 8 D F K 4 y D y + F P r a U t T V n K b p i J e f 6 a E 2 b o P V 8 6 t y 8 g i 5 4 i z M z j 0 I S X o B T l L B w T q a m b / O E j d P w o 0 I z + 8 3 M K E k M 5 u O 0 7 G W x 2 K 9 + + q r i 3 T 0 6 F G O 9 x S Y l k d G R q S T F p h m Y r U y 0 S x A s M d 8 f i e r h J U A 7 o f + I a e K W I 4 0 K w a I C f U O n b d Q D d F 5 6 w S e M z M 1 R Q F W Y d H e s g V 9 Z m a K K 5 I 2 C Q N f P w 7 Q 5 E K p j u Y 8 r F k 9 H P O y S u i l f R 0 p / r 8 g S 6 w U X W U f r M I 1 X F / l Y A l l n b U A Z u e u m C s 2 J j g X k d A b z 3 m 5 o F H 9 E X p 5 G 6 t E j V q g a m t r x D n J d O 7 c e e r s V O k j B Z u v s 0 B D / + u v r 1 S M T A D e o 7 i 9 B Y I t B x A k F o u K 2 m a t d + g U X p j H C I 7 F x g c 8 p 7 W 9 n R o a G s V Y Y Q E y 4 V 6 Q c v j e P Q 1 6 T s y 9 J d A Y y g h R z g 6 G q K k m Q 6 P z P r E G T i 5 4 6 Q q T C R z C / X C N 0 2 C B O K f D s 6 A y U 8 M x b l O B / I X 5 t V G c 5 / f n v 3 b U K x s D A b + P T h 4 6 R C F P V D I S D r W 4 1 J C c u R a 3 b 9 + h / d w + s n E x L q y P h h 7 R v n 0 D e h y L M a m i 0 o n 6 P I F 2 n W 0 v L Y X p q U l q b c u P z g A g p e T 7 0 h m 1 A v J 3 J L n Q w p D h 7 P u C 0 S W T T l F z i 3 5 H N L I g x g 0 P S 8 U H k z 4 a n C z P o N J a m 6 F o y k O x J A r P Y o D E x U C c 0 + E 7 v R 5 W v a M 3 z B U b C x u O U M i 0 H 5 0 8 T E k m h z V A o L 1 k 2 0 d A m g v g B L d f r G Q C c O 3 4 + B j t 2 K G q H 4 D L h x 4 N 0 f V v r l M L t 6 d w j w M H 9 g s x V w I 8 d 2 J 8 g s Y n p 6 i O J e T d w X v 0 / g / e l X N 4 b g Q F n A l R S t I 4 D S E L 8 3 N M l D o m R I T 9 G p F S M M / D b F 4 M G C l q z A g N E M c C / 1 t b p 2 0 u i z v j f n o 4 v f w 3 w b K H / j p r f F g K y A M n n I S C Q z s P F k N v 7 D t z x c b B y h R 3 l w P Z + O O T R 7 i A J n J k w j g 1 J 5 l m Z m C O j h e Q C d f d / O 5 W A Z k A l A u o V D / 9 D z + h 1 1 8 / Q w M D e + n j j z + l s b G x 3 P 2 K A c u g f T Z w 5 e o 1 C X d 0 d t C h g / t p i t t o L c 0 t 9 G / / 9 n / p 0 0 / P 6 s g H G Y a 0 W E r o I F e / / D 8 s d i A J a v i G x k a 5 H v F 2 + F E x p N 1 U R C Y A Z C p W M Y P P F o 6 C u q C q d c u R C S h O G x w 7 H Y x D u F c 6 e M B c s X H g + c P 5 K 6 V L R h X i 1 I F d 1 F C r o w R Q 2 J B 5 k 2 b c G w A z + a 5 d u y R s g W t m Z 2 f F 4 l c M q H w f f v g x v f f e 2 1 R X V 2 9 i d U T F n T u D 1 N P T L S Z v k O L J 6 B j 1 7 t r J 6 u I + C o d n + f 8 + o Z M n X 6 V j x 4 5 K B z G M I v F 4 Q g w i U D U h O S D t z p + / Q O + 8 8 3 2 5 L w w M / D o 5 A w X e T V R V J h G I U W y 4 g G q H Q b W l J C a G H P l 8 h f H o 3 / L w 8 2 E V t B b F y Y h X D A s o 4 M + C 3 5 u l A E u o a L L 8 O v h Z k k q + h b / P S 3 H y J x + Y K 6 o f G 4 Z Q J / p 7 q L 2 p T s g E C Y H C q G Z k r X 5 h F n e a y Q G Q 4 c G D I T p 8 + K C J W Y x k M k F f f H 6 O p r k R v 7 e v T 8 b R 9 f f 3 a 1 u A C w W I + 8 c / / l k I c + L E c W l z o U M Y k h E S p r W t j Q b 6 9 4 r Z + O L F y 9 T X t 1 s G 2 e L / Q Y Q P / / w x v f / D 9 8 z T i M k N 8 7 2 + J w o e h h j 5 m R h L j Q e 0 4 / Z K I R 5 n d d B h / b O j 0 y 3 i 3 B 7 6 9 o m H p q P L m + q B g W 1 J a W 8 5 k n B Z 4 B u c s I R S x x F c i Q R 9 H I 7 f 0 Q u q H J 4 / f F n 9 h G p t r K d X B 3 q k w K C A w y W T K b p 9 5 w 6 1 t e q o A q h 4 t i B A 5 U u n o X q k p U O 1 H F i J B 7 L + 9 Y t z 5 A 8 G K M 3 P Q A H 9 + s p V 2 r m z R 1 T C P X v 2 y M j 1 4 o K E s Y E w z 0 O C W W B q C F T Q v X v 7 T I w C z 3 J K o + J j J 2 C s a O a K w u P x 0 s T Y K H V s 3 2 H O 6 B g / 2 5 F b C p B O X w + X R y a f h 9 M L L Z 9 V l B Z n W t g w f H w T 0 j S b S V G N Z 4 I 8 m b C c q 2 Z s C E K d 3 t / D D f C Q F H Z b 8 O / f v y / q n Z V Q A O K h A k I q H T t 2 p K C 2 X i 2 g F l 6 8 e I m O H z 9 G / / N / / W / 6 m w 9 + L G b 5 A B O u u a m Z n + E X q X n p 0 m U 6 d e p k r k C h H Y b 3 t f 1 f z 8 J 8 O E z 1 L N X w v 2 F W T 5 u 4 T V g 8 T Q O Y G B + j b R 2 d Y k 7 n r B W p B h M 7 O n I h a W 2 H s g V G S m D E x H J o r c u w q r e 0 d W 8 5 O A k F O E k F l + W K j b I p q q W H E l / N k O 6 H a n Y / O n m U 6 r j g g E h w F u 3 t 7 Q W 1 O s i E g g 2 C v f r q y x U h E w A L o v R z B R v p H 3 / 1 a y b x T n 5 2 m 6 h 3 9 v G Y S 7 X / w L 6 C g j U 1 x f / X 1 C i k W g 4 g J 0 Z V A C A T U E w m A G S K s / R t a G w y h g s / t 5 l 8 I r n j U X Q B R F Q i c B U K y e Q k 0 / v 7 Y + T j d l I x 0 H b C 6 I j V k k l R e F + 8 g / U l z O k C Y 0 c k s 6 t k H l e T 4 y w v F V 0 d 7 l B v F / 3 2 0 l z O C A H Y T H r 6 9 G m u A D s z E G p e J Q H 1 b n p q l t U n H 4 W 4 k K M N d Z G l 0 a u v n G C y Z O i j j z 6 h w c F 7 1 G r 6 g C x S 6 R Q 9 f P B I R m / Y 9 1 s K G D U O K Y P O 2 G V R Z F 2 w k y I b m p r E G A F p d 3 M s U D D k a G C b W v 3 S G U 0 v y 3 t 4 G F a 0 V m B C Y / E 3 O o + h r s L h 1 R P U g Z i q d Z 4 / X r j 6 7 N x 0 K T C i w c + N 6 o P 7 9 1 B T M G / V A 2 7 e v E k H D q h J N s 2 5 Z E c B Y K T B 6 O g 4 7 d 7 d q x E V A F S + c 3 8 9 T + + 8 + z b d n w p Q d P w m p R J R G h k e o Y H 9 / d T E B X r 7 9 u 3 m 6 s V 4 8 u Q p f f f d T X r v v X f k G N + A 9 h a k G t p X 6 K O a n 4 / I 7 O G b f F 1 9 Q w O 9 / P L x 3 F g 9 J / C / T i l o I c n C 0 Q t x D 5 1 / u L h N 9 e 4 A p B P J C I j n j e L 3 w z E c 3 j 2 T T l K W K 5 q m Y H 4 U f 7 U h X 0 1 V G d 4 5 s Z 8 i d Q e 5 L Z G h i 0 N + r t 2 U T J h h C z J h d u p H t 0 P 0 J G w 6 R R c i Y q J e 7 S D X p Y D + I F G t u F C 0 c F v D 0 3 y A 9 v Q f N B J o q K C / q x R Q v r A + B Q w I K F R / + t O H Y v S A a r p j x w 7 q 6 9 t L b 7 / 9 l h g 9 3 v / h D 3 Q E u X 9 x u w c m c a f K m 2 R B / O 3 T A F 0 a D t C n g z W c F j U l y Q R c 5 L T C D N 4 X A V v p O W E r A k g p D l E 4 k T e s V B u q U k L t 6 m y n f V 2 t 9 P v r P i l E k f A 4 1 T a 2 U 8 C b o Y U o F k I J 5 j I O 4 8 u y k S f U 3 x q V O U + V B C b o T c 1 n 6 M n Q H e r u O y R j 2 4 D m m h S N f / t b e u 3 0 S W p v y w 9 E X Q q o B L 7 8 8 g K r d G E 6 f u I Y N T T U 0 2 e f f U E / + 9 n f F R h V A E i v a 9 e + p a m 5 F L X 1 n Z L R 6 r 5 M h F 7 q 8 d N 8 w k P D 0 3 4 a n f e K q g b J v F z / k g V G Q W B F p B c F p 6 T S s K r q 6 Z R K q f p g m P M z o h d U E T x / u n C t 6 g j 1 / q s H 6 O 7 T N H 3 3 1 E N 7 6 4 b p z l z X o p r P e Y w G 9 x A X t N 6 i C X N r w S 1 u h z y a 0 c J u a 1 i L 2 f E h e q U n R n 1 7 y l M t Y Z i A 2 n j w 0 A G 5 F 4 w V 9 w f v 0 / D j E Z F G f X 1 7 x B w P 4 K s + v x e S P i S L P W 0 p G Q W + k k 7 X 9 Y Y z v Q D D K U 4 L V t 9 F 9 U t S W 9 2 k n q w i V J 3 K d + p w v 8 w x G p r K c i 2 G m a q L O z y L y S V T D Q y Z r o 2 U 1 + + y H C y Z g O L C 0 d z R S 7 O B / m f W + H h H u O v X v 6 P f / e 4 P Y v V r Y 2 n W 0 d E h Y / A O H T 5 E 7 3 K 7 D J 3 F N 2 / e F i k G j a 6 Y T M C D K T / V 8 W d h M m C 1 o D i P O B W l s p C 0 t K p f L D + P q 1 q A U Y r 4 l q p x j S G v D O E 5 2 J G k / r r H 1 N l S Q w 1 M r G f h e H d C / h 0 F 8 d D 2 w r U f V g q U g 3 I a 7 x M L P v p s s H S b B W r q 2 c / + Q p + d / Q u r b L X 0 t 3 / 7 A b V v a 6 N / / / f f S f + S B a 6 b N O s C w k z + l / u L y Y Q p 7 T 9 g C f x y T 4 J 2 N K 5 O A l u j z X o i R z A m l C V V P M W V F t 6 t i l x V S a j 3 X j k s J n L M Q h 0 a v C o 1 O j L C K S A W 1 3 x E X 3 B B R P s G t T v 6 V V a L r 7 j x / v H d l V n C H k 0 v b u x j y F N T Y w O 9 / c 7 3 W S 1 U V e 6 N N 1 6 n I 0 c O i / H E Q r o D 2 K F T d u j R C C W L J B 6 + + 4 0 9 c c l L W P C G Z 5 c f M V 4 K 5 b a z K o 1 S e V V c Q i f C 1 S W l m F C F H + B W V 8 e 1 t C e j Q 4 s a G h p k 0 h 9 q M h Q y z C Q F S m e Q S q a J B S / V h w r J V y 5 w V 1 n T L o q h M h p X L u 6 z O u Y E 3 v / j j z 6 l n U W D d A G M n k A n 7 N m z n 8 m o 9 c 8 / / y s l m F B Y j e n 2 r Z u 0 M z Q q q W G B d / m U C X 5 p O E j n l r D g l Q v c F y s Y v W i U y j M Z J S 9 S y i O G n 2 w W + a v l w O 2 u a k Z K n D 6 8 N 9 e B i 8 S 2 I w U w k 7 R c t N e t v F O X H 0 c f 3 6 m h a S b T a p A s 6 h j F 6 I 3 X 3 z x D s z O z 8 i 0 W + D a s K w 7 / 1 V d f E d U P o 9 C 7 d u y g B / c f S n v q 0 e 2 L 1 O j N z 7 6 1 w E i G S u D 0 7 g T t Y 1 W 6 L r D C W q O C k A o P j + c A z O j w x 2 f r S p Y J N 7 q q a U N 5 s v n O W 6 h M G K H w 5 1 t 5 M i 0 l n Z z Y 0 b Q y Q q F 2 h I q 3 U q n k B A a V W s C U P T j h F 1 U V g 3 J v 3 7 l r z q A / y 0 9 / / 7 P / R N 3 d X S K B Y e J H p Y F r J 6 e n p B I B w S L D F 6 g 1 p G v + V R J 4 S x B z d 2 u a u l a Y T m t F Y d 4 h s / l X m K U O n f M m 6 H p X m a r t O e P N o / t z 0 g k 1 t 9 f r 4 8 z H F 6 w M K 2 k r Y H g O l s Z a K 7 6 3 K 2 9 k w M K Q U A G x S m t n Z w d d + f q K d O h a a C F a D B Q 4 O / U C / + e d u k K H 2 i q 7 1 D G e j I 5 p w L n A 5 X p A J B O / k V X 7 Y P E b n a 6 M d f Z 5 w / W E w o L + I W 7 X g 0 x Y G w H E w s Q 4 t G k s y p F O A N b u L g f h G D f w H W b x t e B L b t t A L Y V l c M y M R o h x m w 7 f g s m H z 5 p e A a B Q v X 7 m N F 2 + f I W i s R g d O n R Q 1 g 6 c m 3 h E p 8 y 6 e J W w 0 m G Z Z n u b q 4 8 r M 3 B 4 J b B 5 C B / f b M l k y Z U s s m 6 6 F V B S 2 X O v 2 8 U 1 M h Y j e f j w o S Q y x r C h I b 4 C Y V M 2 H k 7 r i j 7 Y z q V S w H s W W + d w f O 7 8 h b J H b u C b 0 b m L m c G a B i F 6 z O 0 t r E K E T l 2 r E a 0 F t 8 f V e A I 1 d 3 y Z Z c W e N 5 R c j i / i b 8 5 m P R Q R 4 1 O + b L j R y a p Z b n b 9 X S 0 0 M T F J O 3 f u l E 5 c j D s T n d q g X O k E J J a p 5 e 6 M v 7 i a u b u 7 h 9 8 9 b 5 R w A t 8 0 M T l J N 2 / e k n l U X 3 7 5 J X 3 z z b d i 0 L h 2 7 R s Z p t R i p n H 0 m 5 H i S K u 1 A J Z S L N a C 5 c H W C 7 m 8 h C / 5 r 4 U A P / i d m I H E 0 m 9 1 q 3 O 1 y s f v J 2 O 7 m p u b R O W 7 / D g o S w S v F l g C a y m g Z n 6 R 6 N h 1 i L 6 6 c E l G Q B Q D n b n D j 4 Z p z 5 7 d s h H a s W P H Z I Q 5 1 q K A p I I V 0 K p 5 9 o s q 0 Z e E l Y + w b k R 7 f Y b V 7 A r c c B V Q E u E X X 2 b J p O E V 1 J 3 r B l c T q r V j Q N Y b B 6 4 + 9 t E U 1 5 5 O i b Q S 6 Q Q s t Z Y 3 s F q z e C m g U C 6 H W 5 P 1 9 O r 3 X h b p i 6 F D z l E V l y 9 9 L W 0 l q H q B E B b n r J V t d d A f h f l N s H A + H R 3 P f T 8 m B l a i H Y V + q F v j Q Z F S j a x O 7 m x J y U K X L x L 6 T e Z j H N 8 E o o l x Y m J l e f 6 i w a V I 2 e 9 G t 7 0 + K 6 o e E n k i s n Y r z 7 O k U I 1 j 1 d O 1 A v r + c h C J w g 3 u s d E x k b o w q c N o M R v z U O / u X d I 1 A A x N + f h + E h Q g L T A H q 7 N z m 9 b m j M a Q L s u 1 V s z H v d I m 2 8 Y S C k O n h m f 8 s v 3 n e g 1 N k s f y N 6 q 0 k g N a k B 4 D H L v T u V Z C e X x B 2 t 6 o A 0 j R s W p r 4 + e F c l d P L Q d 2 q 8 1 n A V y Y z 7 b R 2 P g E j c 3 p c s f X R g J i U p / 3 d d P w 8 G O 5 r q 8 9 n R s J A v U Q W 5 V e Y g k 2 s K 9 f 4 o C 1 q M E W h p s i x a c c H c W Y E g K A a C 8 e 5 q X E 4 z / 8 i 3 K Q T D 3 f s r A W u N Y o U d M y o N M a H g R y R g g n q V Z D s G J r m x P j 8 5 W r W 7 A H 7 X L A 6 2 O 6 / F w a 6 6 4 X P n s q 2 U K j 8 3 m C Y 1 s Z X P v b 3 / 6 e + v t 1 w i E W g A E q I Z k A L I 8 M Q I r j n u j c h W S C 1 M I x 3 r e j 4 c V 1 + N r P y u c Y Q u o e j S Q L y o q b X O V K U Y X h 5 x w c m / P Q H K t A l Q I K S y l L H + Y 2 V R L l L G j i 9 6 R o 8 M o n 1 L L 3 d c 6 I w m z w + g L k 3 X a c v n u q 7 4 U J l H / 8 w 5 8 o H o t L m 8 s C A 3 4 h v S s B 7 A n l B L 7 B b m Q N 7 G 1 P U T 9 L y x c H S y k A p d U E G U 4 r r 9 v g + e j y D d e 9 H c T m G 4 d 3 0 x + u 6 0 K S I V 9 a l r F a q 4 Q C M H 2 j p 7 m w Y G A 4 U P E g 1 u e N 5 P w Y D T S O 0 c P s E R N T C N t u i U X C V B 8 b p N M n 9 s r s X U j t u 1 M N 3 K b 0 5 i Q u a s Z V J k c O r / Q k x I p q g b Z T h N P 8 l Z 0 J G T X C L T l K o S / I q I D P G 8 h 3 L K i T S S W l M z + d Z h / r L q Y S l G Z 3 Y O / z X / 9 i N X C l h N r V 2 U Y f 3 t J p 7 H B r I R N W 3 H G i e O 0 E V H b Y b / Z F I x 6 Z p d 7 e x S P O L f B e c M H a J v J 2 n J A R F R j v l / L U 0 B N + X 6 f 6 u l Y y b a t P F 5 A J W G D i I O 0 w w j 7 K Y S x y C T K 9 G D o 5 B d L i J + J z J 6 f d u X G b K 9 t Q N R 5 d Y 6 8 S l r d 0 0 S 2 K D Q Z / u V c j e 8 V W C n j / c v D 6 8 d 1 C k h M 9 y 0 9 4 D H C 1 F 0 u R m N a x S 2 A l 0 V a X p q l I 6 Q q l P o T 9 s j R t 5 u P 6 Y f X B M i w u y w D d C q X W A F R o J Q o e F S e l M 2 0 n p u K 5 8 u I m 5 0 o J d X 8 0 R U F f h t 7 o q / y o a m s x A 4 Z m U N O j / y V L Z 8 x E v b U C 9 0 D C L g d 0 n g K Q D t j Z 4 l m A p e 1 z J n 6 l F 1 H B i r A g 0 1 J N E k i n 2 + M B O Q 9 p d Z z V w t f 2 r E 0 y Q J W F d L V r A C 4 G 4 v m B + g t 6 S a y F 7 Z F 4 0 R 3 x 5 Y J L F 9 7 Q P Q 4 N 9 K a W F n q T y f R A + m B M j W W w E n W v F K w q h b v c N s Y I 7 H a O N k M l R l n L v c t 4 x b O D N Z Q 0 h e L l 7 v V R X 8 q Z R 3 W k K 8 k V W 5 x e 2 p G k D q 4 E k E t r 0 R y W I m 8 x l E j 2 Y v U l X d m J B 1 / Y 5 S 7 n O g n V X F 9 L h 7 v 1 t Z 6 U s e 7 2 a g D L G N a p s 8 A S W k A 5 / U f l Y r n O U B S s s 3 d r x J o W W s c J f c / C U S Y T V L 0 b o 4 E C k / k J l l S r Q X G S L J 1 G f I I Z g 6 V a S k K i s d X P i 7 Q 6 l g f X T T A 8 t n e n 9 L l A E q F h / C J g V T S M E C h H X S s H 5 d b E n 9 8 P 0 V x 4 l v a 1 R 2 h 7 4 / M v I M s R 3 Q I r y W L Z A A y L g i R D f x S A 9 T n K 2 X Q N K D Y I F S d J q T R y v p 9 9 T q m k h I Q a f D C 7 q P y s t 5 P 3 d 5 N D Y / W b b 7 6 R d S D K L J M V A 8 b z i V r x A g F T 8 I c X H t B 3 X 3 1 I L a l 7 F J q 7 Q Y l 4 5 d u O F i j E 6 H h + u z 9 G b + 3 N T 2 4 s B m Y a P w n n N Q R 0 L g O Q 5 h i V X g 6 K D U L P A g g M 4 P 3 s 5 t d Q + 1 C x S i G V q M I b J l P p k m V o P Z 3 r V D 7 K p O n E i R N 0 / W n h B t P P E 1 d G A m I 9 u z 9 Z + b 6 o u i A s Z e a g B L A j f F v f a 7 I j C F a E b f T N 0 Z u 6 Z 3 Z F 4 X y H M 7 v j F G C u o O C i Q 7 e 4 T Y T 4 Y g M I J B P m i q F N V c 5 A 4 m L p t B w a H I a Z X G V q o r C F q L a p 8 s D R i 6 7 8 y o H n k y s 3 X f N a G O z 5 1 u F e G R j 6 0 R 3 d o g a w x M I S Y L D K V R u w c i 0 m L y 6 w 2 h T h 5 s d M r L B t i M K O U Q n 4 T j v g F S r W + Y e V n f Y d i 8 z T g S 4 / 7 S u x d w G G X l 0 d C c q 7 l K u u P i 8 g H b B r P T p 2 s R 8 w V p O F j 4 m m 6 N Q V P 4 k O 3 j i 9 f H R 7 x d T 0 S s B V E q q u R j t z i z d J s w C Z U L N W G 7 5 9 E p D F T w 7 v S N L 3 e p M 5 k 7 k F C j C m x V s y A Z V c 0 m s + P E W + + b s 0 9 v X / o Y b s u O z s 8 X B o i C s u t F X V S A M y A Z U g U 1 1 g 7 e + O 1 8 C 7 q S 9 / x U k S 2 W P + T S T X d / 2 L Y r j K K F E X C o p U w v g 9 J 5 G c A K l g 4 q 4 m Y C S G c 4 0 K r P J a r A Z i o c r n h X 0 7 m 6 g + 9 Y T 6 9 n R z M q f o 6 p V r 3 G b x 0 U c f n 6 X / d y m y K h J h + v 1 S i K x 1 j X V h E l 7 K + h L K R e f C / B O N J k u W p f V y n k + v u k f l 2 9 H W T K 3 + F N 0 L t 9 H T M B J N G 6 U W z j D 0 / O J l i d 0 O j M h A n 4 7 F U 2 7 0 Y 8 s Z w K p 9 T l R i v y a M G k c f k k 0 7 L J 6 J 9 h o m K d 5 4 6 q O R c G U H B i N H 1 l K g N M 8 z Z t M A V v m M u g c V U F U + j O n T 8 X z w u 7 f X U U + 3 e 1 a X 5 a r E U M s F b m E u L D u 1 j 5 e x r g H I V M l J g S 8 C G J N 4 Y S j f L s I 6 g e 8 M K I k g J Z z z k I D V t g 1 g E O h u T s s S Z i A T A H U S + w t j r J l d a a m t v P 2 6 V 4 Q 1 5 4 i t R O 2 N J G z j T B g / J i 6 V Q q O 6 s B y t p 3 N V G 6 q / R z c n Q 7 q V A 7 Q 7 q g 0 w N j g H t m L H j N d 2 x 8 V s f H k 4 S N + M B H L f / / 2 9 5 Z n P 0 X i P R R b M E Y k U P L w 9 S S 2 1 e b U M h e / G 9 Z u y 1 6 9 t o + 5 o T I v 6 W W n Y j v K V Q k g C J s H P O T 7 U s + J L W C M Y W Z q f X 9 r 0 v x 5 w V R s q F A x x L c 7 J h F R c A a A u 4 R b V A E g i r N P 3 p c O C h y n s 3 9 8 b 5 4 J I N D r v k w U 2 0 e 7 C a r l B 7 / K D Z / 3 Z G I 3 d P c 8 3 1 2 u x I w f a o p j 2 Y N 3 E x A S F W Q P Y t m 2 b X G M x 4 x j b u B r Y P i M n V j / m 0 J D I E R b 2 W G K J 7 3 T Y e I E J Z c q P G 5 z n 0 2 u 3 9 P 1 d g L d e 6 q c / X 8 9 Q L J E q S D g L Z 7 g U U M u 7 d d C k x a s 7 E 7 K 4 P 4 B t a J A P T m C o j 9 2 6 M z R 5 n i L x D H m 7 T r P K t n T B P 7 k r T v G 5 U R o b m 6 B t n Z 2 U S s R l u v y t W 3 f 4 b J Z q a m p p 7 9 4 9 s q 1 o q f 2 0 h q Z 9 M g j W A q P B d e Z u 4 d t h J M e o Y 6 o L V G 5 0 E q N t 6 O w E X i 2 y d g 4 U 5 7 O Y z R 1 t K P W 5 D S X z o r T 9 l E r G p d J 5 7 V S f u c P 6 w 3 P 2 2 m 3 X E O r N w 3 3 0 + 2 + h F 6 + O U A C 2 n x W 1 2 q W A N M W U C C z K c o r b O E 0 O t Q z A 2 D 6 s X I u 1 H Y o 3 G l g K 6 O d C 2 m D H D q Q d E O R 2 U i u 3 R 4 u 3 F C 0 G h h b d n c h 3 a K P t t W 9 b U r o n M C I c O y O i o s I q S F i 3 0 L l U Q J A J d Y R V y 2 + e B t f e P 2 j y G h M o s 1 k Q i Y l l C W V I 1 R q K 0 2 g 4 r U Y J Q y r K J u n M a / n 1 N d Y b r i L U G 0 y o P 6 y R U N U A L 5 d J 2 a e K f 7 / X m y j Y 7 Q K h M S 7 E 7 X U Z U c f s v r 3 P w v 6 O J P W 2 r q 5 E Y 5 C w f T q M I L 3 N K X o 4 s 7 I R I 5 B o o P 5 a p p f Y v N Y O X Z Z U 4 m v H L j Y A X 8 r K B z X 3 9 d P P Y W j J K u G q N l T c x Z K l k s A A E K x t g Q L 4 1 / u h g o K I 0 P b G j E h a p x r 2 L M w W j b w o F z I T 2 o S B A J N 8 J W S C C g g y w 8 i C b 0 B 7 y l p e i 9 e o e B a 0 o m Q H U p l j + T E k k 3 j j W y f n O C E l 3 l G G 1 t s t r Z i v A 2 Y j L m 8 A V R B O k / i X S 8 z C x e i K c n Z c h F r 2 L a t d K w H a S I + L p s f s 6 0 j R m 6 a f D H O f s B n B z p Z 0 S c M D g H U E n a R H V w Y 6 3 d G f h r U o o I o e 2 p 4 S l f F Z 3 2 G J o 6 R B G Q B Z T J w Q S 4 m z y P G P X u 8 e 8 K c W U W w d 3 e Q c e 5 s E + G I 7 x w i S u V Q n d Q + r X 2 8 P a A G H e R 3 T S 5 b C 0 7 B 3 R S r X p 4 M 1 0 n 6 y w H / C j A 4 j A 0 z p m J 2 L p a u h f i 7 V l g s y S Z q 5 b e U c 9 T E Z 8 Y r U t a g N Z N R Q 5 L h m 8 c q 6 l i R 5 4 u T i j B T S c 9 a Z e E M 6 W 3 7 c 4 C Q t 3 O L 8 f n f V N s 8 T M J 9 j w Z h O L s S w k h V L C w u k C 9 Q n q F e 2 k 3 Y p r M Q Y Y 9 e K c M J K T Y w 1 x G 4 c 6 B M D S a G i O m G v i / O 5 W W 7 n 4 V u c Q P 8 g 5 l D h H n Y L n x R f C 1 U W f W R v 9 8 e l 0 x n S L B G P i A Q U k v B 1 l j y w 9 A l 5 T B z / M e d M v O P Y l h 8 3 O F e p f B i m v 9 k w Z l Y w G p r 2 L y q Y F l C f D n Y m Z U m A k 6 y G o R b E v L E d T Y U l v d w J m X h O 8 Z o O L / M z A C 6 f d O F h i N t G q Q K 1 1 A l c 4 4 S + j z k w + G 5 M B w T j v X t b U 6 L y H e C w X R A H n c 5 Y x 6 P P f y c v n R 1 E A Y v h N w W x H m C S n 8 H f a s 7 l n c a 5 C a 4 y S i C B M E T G O e p 6 M w C F D Z P x M C V + q W n 4 S B K 0 c a 6 y 1 A A h 0 E c 0 E y 1 M J 4 w Y x / g / O C z P j H l L X w 0 F R Y o 4 i 9 2 3 T x a 3 t 7 C a E c o m x h Z 6 T H v H D o s q B i Q L + t M O M U H Q 5 k L 4 Z G + 8 Y C w i z P 8 w q 8 O c 3 s v t M F x j R 1 A 4 S c F f Q u 8 N R O n M 7 h i n g y E U f 6 D 8 c B h r v d 8 Z 5 0 o n p Z 3 V q g L m X X 0 9 q 5 e m / L j B u U p C T Y R 1 g X w n y l n W u N o B F Q l l C 6 T 6 7 F 7 N k p I K q z T Z l W 9 x / b N W q M U + W r J z P Z M J p L L m c Z B u r M S y 0 1 h O D R I O k g m r H U F q 4 q p S d R u u Q + c 0 p B C m 8 H / F z z n / I C T T Q O z 1 + A a s M I X V m h 6 w 9 G 0 o 2 j 3 S E i o W S 4 i P x U z f 2 B M T S W R J h Y 8 E i Z p r 0 t R a 6 + h K A e G E U F l q b F r c U b 2 e Y G n t n h / k R r F 0 e l a h 2 Y h A e w U F s 9 T G Z 3 N c Q N c C k O p Z a 7 h D o t l p J r e 4 / T M S 9 t G 2 h i V E 5 h L g M i 5 D q A A Q G Z U E 7 v k N E 7 l 4 F A s I E Y 9 p p z Q c V H 5 I K k u W j P H b m E y T C 6 h 0 V C q J A 6 k 4 s Z o a s U O 8 e 3 7 W l k M V R n s t L F q F N d l m x d e P g 3 T t S W W n V j w L q L Y w 1 c N a C j G 1 R J Y E W E V 2 l F q M C F I R Y x S d + 2 A J + H G W U H B e V g H x U K x V 2 x B I 0 6 n e G E t l l V b N I Y y i g M E i T 6 x Q 6 M W l U T l w V R t q J q I 6 u L M d t d n a U 0 7 A Y I G R E l D z o G Z h r f H n B f D m 4 l C o Y E w e V N F y N o 9 7 F o q z D 4 S 1 a 1 K A Q H 4 / t w m l X a R q H K x 7 b + y J s m T L k I / V v 6 v D f n o 4 p W v c Q + 2 T 9 S W M d I K r q 9 t q Q y 0 J S f w S + V d s Q d p M w F J e n 9 3 T J Z g z G Y 8 M S Y L 5 e a 0 F v R S w Q i 2 X 1 Q K M r H F t x F O 9 d n o F b q w O H d E g U J p 1 w O 3 b O y U s w 4 0 M U W I J v o 7 D U 9 y k j n D Y G i L u T n g p 4 G U p h Q G 0 J i 5 U 4 z Y J V Y p m 6 + S w E i h I V S y V r O 6 9 m a U V s K 8 j K e b t o 1 0 J 6 c v 5 w T 4 d r S 6 O / 8 B 8 j W 1 n 0 A m 8 n u h 0 t L u w g Z y A O c K 8 E T d u C A V C 4 L 2 F S H y 8 w O R B 2 O t F Z z A k k F 4 j z p A t n t S 2 F V R C / X 9 8 b C 4 V 1 t 1 5 P r 8 + i G r D N V h I 7 x Q d X G s s J J o m t o U z v B m B P W 9 f 2 7 3 8 p E A k E 6 a B Y O u e Q W 4 L O Q 0 C G G + 3 1 s m Z I E K p r E A 7 r O R U D u Q j e + h Q f r s / K u R I J p M 0 N z f P a l s t J V M Z O n v H T 3 v b Y t R Z n 6 B z 9 3 0 U j e t o c z s o N o 3 t b N J J 8 m R i t B B N U j a d o J / + 9 D W 9 v 0 v g q j Y U H D o B O f X Z b a E U 5 u J e + u h O D d 0 a 8 9 P j G V 3 8 B f O Z 0 O / k T D U U + N O 7 d Y e K H i 7 k z n X v y i W T D K M x w H 3 g A P Q v L V W v L b U 1 k L 0 c / / v x b f S X B W l y O s z 3 U V U P O 1 V C 8 t y b 9 M k x / z X n I J 1 U Q u E 8 p n V E o Q Z m 0 x T E H B O 8 k 4 u c 5 / M b 7 p J Q 0 I 9 n E r 2 S A T o 3 Z k t C r Q T o d M U o C q h 9 S C m s A H u k K 0 V X H g d k 6 N L 1 p w H p Y 8 L o B C x V 1 t m g Q 5 / Q P 4 U h Q F j P f G L e K 3 1 H 6 J O C 2 R t l B R M L Z y M p a q n 3 y z J h K 9 1 T S / N N 2 0 o g i G g g k T H a v a O B 6 v 0 p u j b i Z U m E t l G a T u 2 M s J + i z w d 9 M n 1 D p m z Y q R u Y t p H Q N f n e f e c Y 1 d a 5 a + M 1 J t Q 9 d 5 V Q T v i p W B e / m V p 2 V O 2 T E + a 0 u 1 6 3 G t H Z y P o f p y N U v 0 e z W K F X 4 y G R W B A I 0 a J J b 0 5 N T M S j F J 4 c o b b E T d p 5 7 M c 0 E l 7 Z f C n k H Z 6 R l z h q V M B 8 p r o g q / k x l T w y / 4 l V v M Z g k n Y 1 x e n h Z J b b W 7 g O M 3 V Z 9 T P z o J K J u B D q g w / O s N Q E 3 d 0 D 9 9 n P O I F s g x O 5 g A R z p t l m N 0 x U A h h B j k G r Q z N K J h A J 7 T I M X M V e W V h I x t n m O r I j R j 8 5 U U + R p h O r I J N k I z s m l T E s W G s e D A q w 4 j n 7 l X D d T A T 7 B / t o Y k H b 0 k p E 0 w c l h E T Z 0 G F q b o O o y W 5 z r b V p z Q U c b O G 5 A 1 I J i 8 Z c G w n I d A s n s B l c x t d I F 8 d 2 U E N b j 4 l d H r m s Q z 6 y h A r I O D 0 l j N O v C 8 A M b k i V I 5 y S x r q c V J N p 8 T q T t y b k L y g z b n G u M 0 r A 1 Q e h Q 6 d l y s I W X h w w 7 q 9 4 D 2 J k i X P N i e U Q 5 E t h i d R R 5 U w Q / g s y e c i 2 h w 1 J 2 A d R j n f F c 2 R C n j s l k T o Q L h 9 W P 0 V 9 e 7 s X l R s 3 O F f 1 Q 1 k X S e r 4 L q w A Z M W 6 U 7 x v q X 0 v D u V O C Y G q g 7 U A E y m V a p g 8 i V H 0 I E c s m Z X R 4 s w M I V e N n 5 0 P 5 6 G 6 S R + J S i A Q i / M d p L H E U z I p 0 a x D X P 8 A N v z G u 7 n L u a 8 N Z c E J P R / N U m / L 8 u v S b W H 9 A b U R s 3 c x X w u W w o F t S V m o 8 9 T O G B 3 o S F A q j a X J l F z o w M U u J D 1 N S f 4 / V f d U S i l 5 c h I J 8 U V x W Z Z O I N + z l l V b T 7 i W U J j R i b 6 G 3 a 1 Y K g q K w x b c D G z e V h / S K f G A l T R 1 w T Q 9 m M Q m 1 Y V S B 6 6 9 D h 2 1 l i j a f l L V z x D J W P 4 Q l i 4 U t J / 4 + r a 2 B n m G G 4 G l r p n t 7 n N D 4 R j X Y A n y I B N E E 0 c 8 n z D Y U v t e P G z e F G + m h o V c 0 G F r k S O E I U d U 6 k S H K g f J w y 7 I K h / i D n Z y O w r E Q T y k E V e k a l o 3 D m R i P y 3 H K T p 9 5 n j u X d z m X C u h M E R l e J p r N k 5 M d E 5 u Y X 0 R 8 q E 9 R L S L y Q O 1 z g J t J y w l x p 4 g T y Z 1 w z O w e 0 H y F E o f H F v p 0 x L C 7 i B 6 L D 6 k l p D I X q O k s s S q q S 2 a A u I i u N I o Y V 0 w o I l Z 5 8 d s z U J z 7 h Z e L N B k w b h A k A c d v 2 g j Y c Q 7 S G Z 3 D c m R B d L I S C R U i i k m i E o m J Q y I 0 t W Y 4 P O W Y E Z 6 I Q z S 8 H U i r Y R E S i p 0 7 K L 9 1 N 2 F t d l L l x c 3 O N d K K K C 9 K U 5 T C 1 k 6 u i M q i V p M q i 2 1 7 / k D q 9 w C G L a E 0 e 4 W j 2 b 8 d K p 7 R t a R w P J m B W T K h T P 0 S k + M e r k d r I T R d h L C D c G U U e E w s l x 9 u F q u R D G t Q 8 g k 8 b p q r J V S Z 9 5 8 2 b y B O + H K f i i n w 6 Z g s P g h I + D 4 g N 0 W X g Q w J h B J P r A t J a s U O a e F w A i h u 9 U 7 C e Q I 5 + I y t K s p S V 2 + h 3 y s J G m v S 1 F r D S S O I R M k m D k 3 F 3 W Q i X 0 Z k i Q u J e X A A x 2 z q I y 4 y b l y p I T T t T a l K Z V C 5 i C R N d O c 2 J J S z w f o S 8 J S Y 0 d Y M o F Y k R L 9 U d j V I 2 9 s y J P J 6 a x 1 b 0 9 3 K x 3 v j n E N n q H 9 2 2 K i 0 q k k y l A 4 x v 8 r p M H / s A + V D 2 Q y J n K r 7 r 3 z 3 s m S Z c R N j u u c U t H u c b W h L E 2 y 2 r e n h T N B R P 9 i U m 2 h 8 j h o D A 2 Q T D B E Y B Q 7 g L S 3 L p F U V e 6 Z j k k C 4 i D L 6 v x Y I w L q O w i k 5 y G h h q d t + w u V p h o e Q C I h V U p V P h C q c 3 s H v 8 H i M u I m 5 + o 2 l M X d S b 9 p x C K D t N b i P z l i b U m p y q I p l K E 2 b h d h / y o s 4 + Y k k Q X C t b V 1 u f g c g Y o d 5 x O m X k B K 2 T g d W W 5 8 J t a u p g T 5 P f l 2 k p D I k k r a U G l q b n Z v 3 5 M T V U G o n k 5 b o 9 m E Z s c Z o k a K L W l V S a C P q X a Z f Q d y Z B F S q H P G F T g r i e w 1 u W O b j 2 k u h C x 9 6 t H n q O T J O 9 0 X K p N J 0 k 8 + e M c 8 3 d 1 w v V H C u s s j A X q 5 i 9 U F T m j b g N X a k c / j k i 0 p V R F g w z W s W V E K e U m U p X B 4 1 o T V + q r h Q m d J h K n u e o x 8 Y 9 9 U i h K W S Y V Y m A X X m X w V q c R k k m t S t L 2 z b V F 5 c K v z Y v Z R N f z 0 b P d R y I e h K k h o V v s k s Z H 4 V l J t Y T W w b S P 0 K a G f C e u P W 1 h 1 D p W W D a P w I 7 0 n x k Y l D H K V k l A 2 T i S Q 1 y e + x j v I Z P w U + 7 O w 7 v E 1 x A T C M b b + x P o R G V Y X 3 / / x m 4 6 S 4 O 6 f q l D 5 L M 4 / D F J T E G 0 p J L i S S v V s z Y w t K b U 0 S i 3 F B j M 4 l 3 t Z K Q k T D A 9 t R 1 v H k s j p i k j C 6 d 7 T u y e X 7 m K x M + e t L 9 f x u V g 0 p t f I u T y Z h D T W Z 7 V u R 0 N C J F P S T H m X 6 z h v 6 + v d N c V 9 O X j O 3 x 6 q q k b I d 4 M x J o 6 f v H 5 2 X P N 5 f c b 3 e s X 3 s I 9 C s I X S g J E B W 5 D u a U u V 3 G X Q k s j C H o M E 1 i 8 M 5 6 W W E g m E g c l d i Z O I x y V P Q B C o d 0 I 4 k I a P s f W r d Q 8 m s / R 0 R g 0 Y 6 W S c 1 T + u O F N x + q d f / 8 y 8 S X W g a t p Q 1 r U 2 Y a 0 J L N i h B g r U Y p q J m t F w W y i N 4 9 0 J 2 S 0 D 2 + M s R S Y L J 3 n y k k n 9 a D S a C 2 v a W 8 m j + W C l E N q 7 m G Y h Z D J x 0 C i s Z F L V T v 3 m k O a p L s T C e c p + X 9 / O k m X A z c 7 1 H b v F r q s z q O 0 m V g + E V M i o H K n U p L 7 V p l J A z U M G o x 8 J i 2 J 2 l L H w P 4 h k n V P 6 5 M m T k R W T c h 2 z E r + Y d C B K L B b L q 3 k c D + K I 6 i f E s V K K z 3 M 4 F g f R E A d 1 j 1 V P D r / 1 z q m S Z c D N j p O 8 V L S 7 3 c C e O i U R a j t x m i n i S 6 Y h 4 z F 9 f k v 1 O 8 Z S S U a D I + m K 4 J R C p Z 0 S S N L V x I E w f j I V m Z D F S S L j 4 / 8 4 j P t r f u g 9 8 D / Y 0 T 0 n m T j P c I x 2 0 9 0 x b s 9 B 3 e M w j B H / 8 e 9 / x G + 4 O O / d 7 q r K K G F R E / J S w M + F Q c i k l j / J f O u b g g D n r H E 3 G z A F H Q N X l y K T 0 9 n 0 s s 6 S w z o 7 N g / O F / A 7 z m l a a 5 v J V m h 6 j A d b M g m B h E S W T H l S J Z I I g 0 x q 1 W u o r 6 X W t m b z p t W F q i Q U c H C g S d Q C 1 H p a s 4 F Y C K u k U g k G X / u r N i O w U G U x 8 i S y x 6 a j l g O W J F Y a S R h p 6 P B n p q c 4 T X F s n D 2 X i 1 O i T E 9 O y t 5 P 4 d k Z O R a p J N J H S Q T N I p V U g 8 S N E d K 1 9 y Q P k / S f f / m B v l w V o u q M E k 6 3 e 1 e 9 Z I C q f e p y w / 0 l Y 3 G s 5 N p s / V U w i b f X Q + 1 V W C m k P g h l S Q O i Q N p b 4 n C c h J U Y u T j x 0 z I g 1 p I m F o v Q X D h M 8 / N h W l i Y o 0 h k Q S Q T z t U 3 N o l 1 r 6 a 2 L k c m x K t Z X P 2 5 u T A l m V T x B P J L C f X u + 6 + X z O t q c V X T s V v q p 7 U 5 R H 4 P C o O S S C W V Z p y Q y f p S c P Q Y B S V H L l t N b 0 B g r 9 4 b o 4 E c k e D y p N J j d Y h T 4 o g z 5 3 I k M v H 2 W N Q 4 c 7 3 P F x C C h U K 1 F A z W y F 5 P l m w q j T J M l r i R S F Y y p S m R S E j Y H w j Q t W E s u Y 0 V Y Z P U 1 F x P f X t 7 H T l c f T 9 V q / J Z H D u y T X r X h U w g l d X F J W x I J G H N a E s q F A g U H h Q u F D T + w 3 e z r p q h 3 4 A p F x P z 2 C J o c T v J q Z r Z t M i r b o h 3 k M l c i + v i M a z 9 g G O N s 9 I I D s Y F + I l k / h x I g 2 S N s u Q C i R K s 1 k G 1 w z 2 g 7 j 2 Y y G q + c R x n I v 3 8 l 3 8 j X 1 D N q H p C A S e O d k p 7 K m e g M G q g J Z U 0 m D m T t f D A M Y n E c U E T 9 Y c d 3 w e Z D 1 f V M N + A Z b u w C b R 8 K 0 e o m m d 9 J U w p l 5 N I k m b G x z G H 5 + f n O K x k 0 b h C U s F Z Y w P U u k g k I m F 0 v k s b j e + B 8 0 k m U T S e o q l 5 X K / t p n / 6 1 T + Y D 6 h u e C 4 M D l d 7 E R L M L y T o x s 1 J 1 t v t 6 A l 2 P o y g 0 N E T d j Q F w u h s l D D 7 G K 6 U d 1 y / m L C b A W I U A i y y I S U O j g / v S N D 2 B k g J j S v l L N G U Z E 5 f J Z o 9 t m E Q D p W Q J Z W S D t e A S M a 3 p H I Q D M S x Z M J g W a h 6 W P w / k 0 r Q 3 / 3 D j 6 m j s 1 0 / o M q B E s R e 9 b u G + h A 1 1 P k 4 g 1 k i Q Y 0 w q l + x 2 q d h z W S R Z l I w 4 G x t r E 7 b W V q w + A 8 / Y / 2 R e x 9 D G h R w d Y Y A C E u B 5 4 K d T d O 9 C b R 3 U M g L n a h 3 7 G K s n m k c 0 i N / T n 2 T J i A M p 1 U s h t E R H G e O r a 9 h 9 k G W p B I o z n 7 c t J O 0 n 4 l J x G H x E 5 Z M L J m Y T F 3 d n U w m d y + 8 s h L n + W r w s T t K S 4 X w 5 V c P K Z 2 F l L K S S q U U j q 2 k K p B Q M M v k J F W h x O I / c k 8 + k r A c a R Q j F x D k z x X G V w Q g j A b M r 9 N n h z N y j Y m X O D 5 i / 8 z u G A V l d a I 8 8 e B m o 7 o G u Z V K i C u U U O o L 4 T g M A i B 9 Q L S c h D I k n F 7 I 6 q I r T C w d D Q F z u J J S T O M g F X x I p s f W R B 6 X H d x / 9 Z t f y P t v F G w 4 Q g H n v n z A T V y Q R t U + q I E + Q y 4 l l S W T E q h Q / c u r f Z Z U o M g i g m n A I B f j i F s K x R c o C Z a C n t J r u J g 7 f P k r v s Q I U f R a h P V 8 V q a y d 0 L t w 4 8 Q B c 4 h 1 U y c G m h w T Q l C s c O 5 J J N l j o l Y z + S x Z F I S 6 b A i m a f G P o w P u F 6 s e j k 1 L 0 X f M p k w 6 B V 7 P A X 8 P v r 1 f / + l p u s G g u e r e x u P U M A X 5 + 5 x E b L S y Z C J y e X L k Q q S i o n g I J d d R j d P L n V C G D k n I b 0 G D 5 F z J s 7 C E S w b K P / 4 U w o o 5 M Z X r 5 S v p M A 1 E g t f w p A c a X q l B 8 t a g x Q 4 Z a Q R z j v J Z E m E Y x D I E G s + l q U r j 3 V k h J I M T p c g e K U b 6 0 N g I + m M z L Y V N T I a l Q p K 1 D 0 h U 0 p G n N 9 4 6 p W 2 E 8 j k 9 3 n p N / / 6 X / C m G w 5 M q B H N m Q 0 G F J T P v 7 j L r U S V U E 4 j R b G k K q 3 + G e L g G D e 0 c a C P + I g y 7 M E 5 D U l Y P P l r U X i k y C d 7 L s T v b A E y 2 B N C F g 2 Z S 5 Q I E o L P z l 6 v 8 X o e z s P h N / t 0 N x N 1 h l C G T J Z E I J Q l 1 u V h P 0 X i h l h y r S G Y W c 7 N k u p E V 4 z m Y h k m T Y Y a A m i v q s o n k g k + S y W Y y 2 + P e S g S Y 6 n G a h 4 n N f 3 L / / j H f N p t M G x Y Q g H Q 4 / 9 6 7 g 5 / J Q h U S K h c m 0 q I Z A m l Z E K c k C T n N B 6 8 E O o g T g 8 Y O K + + Q K J N e E V A 4 T Z B M A N / x b N h c x K F P + d z C L 9 y D v + v 1 y h p 9 J o a f 5 q + t y s u 5 5 Q c 6 k v Y E M i S 6 t s R H 0 1 H 9 H 4 g j p V I + n + F Z E I 4 5 E u x D s D O k 6 b u x j g t z M 9 T I B C U N h N I B T K N T k X o 6 X x I J J O P K 6 x f / c s v K R A M y H t u R H g u b m B C W X x y 9 j v + U k s k P x N H C S W S i s k i E i p H K i W U E g h k 0 b A c C 3 n y B N I 4 B D l s f A s T g 8 D y A C n w x 4 I L s H j 2 r z 0 v E S C A 9 S U g v o a N b 4 5 r / R l u 7 2 T o Q C d U P h C I 4 w 2 h E m n t + M X S X u E Y 0 f 1 J T F N X S S S E z E k s Q y q 0 j y z B E O Z 2 U 2 t t k s b n M K I 8 R U c 6 I / L / O c n E 7 j r G 6 H H 7 C Q N e f T 4 P / f N / + w W F a p Z Z A a b K s S k I B X x y 9 g Y X N x D G E C k n s Z R I S i 6 m g Z V S J h 4 k U R K B I s y O X J j B P h g j n p y T 3 1 z Y w l x d E o Y S 8 t d 6 Q g z 1 H G E 9 m S e O H K n P f + Q q + I 5 w f 3 t S + 6 H w Y 4 h 0 d 8 J H T 2 b t C A q Q x 5 5 D O C + R h E g 5 Q q l l L y + l 0 m L B A 7 F A I G w w 3 R B E + y j N U o 5 Y / U v Q e B i d u O i 0 T V A w E K B / + d f / i h f e 8 P B c v L 8 5 C A V 8 9 P E 3 X L Q s o d R f U l K B N I Z c 6 h z k M o R B W O g i f F H S a J y F P b c 8 u A z j r 4 Q B F O o c U M A 1 Y H 5 B g H x Y z s v 1 6 t v / B U G w c 0 m S p Z G 9 J k c i O A e R c K x k U h L p M U s i h H O k M m R i E i G M C Y F i 7 W M J J f F M I K h 6 A U 9 C 2 k y Q X D W h 4 I Y 1 Q J Q C E + q J p v 4 m w f l z N 2 l u I W E I B f V P p Z O S L E 8 o l V A g h J N U z A 4 T p 5 w y c Q D i N V I P H W F H Y A m Y L M h 5 z m N z B A I Y X + L s O T n E O Y T 5 o D h c 4 J Q o u T A T C l v N W P M 4 4 q y E y h P I E E q W R 8 Y x S I a w + r b j 3 A 7 7 8 m V 1 W B G G g m 3 f 0 U k / + 0 X 1 T s V Y D T Y d o Y C r V w Z p d C x M B L X P E E m s g I Z Q K r G Y E o t I p T 7 / M c c g C n z c N e / r r x w Y a N w z w Y X Y Q k L O Y w m z k 1 + n L 3 / V l 7 C J c 7 j 8 s Z N M 5 t i Q x 0 m k X F i I o 9 c o i d g 3 J L K E y p M p R f v a I z L r N s q S C Q N d D x w c o P d + 9 B b e b l P B c 2 k T E g q Y n p 6 j 8 1 / e 5 h R g A l l D R Y 5 M S i z 4 B Z L K C 1 Y o k X K E g i + E k b / i q 6 e + w p 6 T g 5 L g s m x g A u B C L m x C 5 i I U f D l r r 8 H 5 X J w J G 7 / Q W d K w E w K Z Y 5 A l R z B L K A e R c u Q C e Q y h W L W D D z V v R 0 O c h q d 1 Q c u A 3 0 8 / + / k H G 2 Z s 3 k r h u f R g c x I K g A r z 5 w 8 v c y H h h B B J p a q f U / 3 L m 9 V B I O s z M 5 x h h s Y V k Q p H G i H H Q D 6 U R 2 E G g A w 2 Z M M g Q S 6 G P R z r R e L j W K 4 x Y Y e T Y / w I W R C X 9 4 U k C I v v I B K u A X E Q J w T C O f Y h k S y p O C w S S v q c s K h K m u r q 6 u i f f / N z 8 v l 9 8 m 6 b D 0 T / H 8 C N H D B G a n 6 S A A A A A E l F T k S u Q m C C < / I m a g e > < / T o u r > < / T o u r s > < / V i s u a l i z a t i o n > 
</file>

<file path=customXml/itemProps1.xml><?xml version="1.0" encoding="utf-8"?>
<ds:datastoreItem xmlns:ds="http://schemas.openxmlformats.org/officeDocument/2006/customXml" ds:itemID="{4DF3BF4D-E6CB-49DA-9329-4D8208F302F9}">
  <ds:schemaRefs>
    <ds:schemaRef ds:uri="http://www.w3.org/2001/XMLSchema"/>
    <ds:schemaRef ds:uri="http://microsoft.data.visualization.engine.tours/1.0"/>
  </ds:schemaRefs>
</ds:datastoreItem>
</file>

<file path=customXml/itemProps2.xml><?xml version="1.0" encoding="utf-8"?>
<ds:datastoreItem xmlns:ds="http://schemas.openxmlformats.org/officeDocument/2006/customXml" ds:itemID="{59202237-C5F6-4203-AB22-1EE9ADBC1DAC}">
  <ds:schemaRefs>
    <ds:schemaRef ds:uri="http://www.w3.org/2001/XMLSchema"/>
    <ds:schemaRef ds:uri="http://microsoft.data.visualization.Client.Excel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Diagram Pareto</vt:lpstr>
      <vt:lpstr>CTQ</vt:lpstr>
      <vt:lpstr>Peta Kendali</vt:lpstr>
      <vt:lpstr>DPMO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</dc:creator>
  <cp:lastModifiedBy>Laptop</cp:lastModifiedBy>
  <dcterms:created xsi:type="dcterms:W3CDTF">2023-07-08T14:42:05Z</dcterms:created>
  <dcterms:modified xsi:type="dcterms:W3CDTF">2023-08-25T07:39:47Z</dcterms:modified>
</cp:coreProperties>
</file>